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comments3.xml" ContentType="application/vnd.openxmlformats-officedocument.spreadsheetml.comments+xml"/>
  <Override PartName="/xl/drawings/drawing6.xml" ContentType="application/vnd.openxmlformats-officedocument.drawing+xml"/>
  <Override PartName="/xl/comments4.xml" ContentType="application/vnd.openxmlformats-officedocument.spreadsheetml.comments+xml"/>
  <Override PartName="/xl/drawings/drawing7.xml" ContentType="application/vnd.openxmlformats-officedocument.drawing+xml"/>
  <Override PartName="/xl/comments5.xml" ContentType="application/vnd.openxmlformats-officedocument.spreadsheetml.comments+xml"/>
  <Override PartName="/xl/drawings/drawing8.xml" ContentType="application/vnd.openxmlformats-officedocument.drawing+xml"/>
  <Override PartName="/xl/comments6.xml" ContentType="application/vnd.openxmlformats-officedocument.spreadsheetml.comments+xml"/>
  <Override PartName="/xl/drawings/drawing9.xml" ContentType="application/vnd.openxmlformats-officedocument.drawing+xml"/>
  <Override PartName="/xl/comments7.xml" ContentType="application/vnd.openxmlformats-officedocument.spreadsheetml.comments+xml"/>
  <Override PartName="/xl/drawings/drawing10.xml" ContentType="application/vnd.openxmlformats-officedocument.drawing+xml"/>
  <Override PartName="/xl/comments8.xml" ContentType="application/vnd.openxmlformats-officedocument.spreadsheetml.comments+xml"/>
  <Override PartName="/xl/drawings/drawing11.xml" ContentType="application/vnd.openxmlformats-officedocument.drawing+xml"/>
  <Override PartName="/xl/comments9.xml" ContentType="application/vnd.openxmlformats-officedocument.spreadsheetml.comments+xml"/>
  <Override PartName="/xl/drawings/drawing12.xml" ContentType="application/vnd.openxmlformats-officedocument.drawing+xml"/>
  <Override PartName="/xl/comments10.xml" ContentType="application/vnd.openxmlformats-officedocument.spreadsheetml.comments+xml"/>
  <Override PartName="/xl/drawings/drawing13.xml" ContentType="application/vnd.openxmlformats-officedocument.drawing+xml"/>
  <Override PartName="/xl/comments11.xml" ContentType="application/vnd.openxmlformats-officedocument.spreadsheetml.comments+xml"/>
  <Override PartName="/xl/drawings/drawing14.xml" ContentType="application/vnd.openxmlformats-officedocument.drawing+xml"/>
  <Override PartName="/xl/comments12.xml" ContentType="application/vnd.openxmlformats-officedocument.spreadsheetml.comments+xml"/>
  <Override PartName="/xl/drawings/drawing15.xml" ContentType="application/vnd.openxmlformats-officedocument.drawing+xml"/>
  <Override PartName="/xl/comments13.xml" ContentType="application/vnd.openxmlformats-officedocument.spreadsheetml.comments+xml"/>
  <Override PartName="/xl/drawings/drawing16.xml" ContentType="application/vnd.openxmlformats-officedocument.drawing+xml"/>
  <Override PartName="/xl/comments14.xml" ContentType="application/vnd.openxmlformats-officedocument.spreadsheetml.comments+xml"/>
  <Override PartName="/xl/drawings/drawing17.xml" ContentType="application/vnd.openxmlformats-officedocument.drawing+xml"/>
  <Override PartName="/xl/comments15.xml" ContentType="application/vnd.openxmlformats-officedocument.spreadsheetml.comments+xml"/>
  <Override PartName="/xl/drawings/drawing18.xml" ContentType="application/vnd.openxmlformats-officedocument.drawing+xml"/>
  <Override PartName="/xl/comments16.xml" ContentType="application/vnd.openxmlformats-officedocument.spreadsheetml.comments+xml"/>
  <Override PartName="/xl/drawings/drawing19.xml" ContentType="application/vnd.openxmlformats-officedocument.drawing+xml"/>
  <Override PartName="/xl/comments17.xml" ContentType="application/vnd.openxmlformats-officedocument.spreadsheetml.comments+xml"/>
  <Override PartName="/xl/drawings/drawing20.xml" ContentType="application/vnd.openxmlformats-officedocument.drawing+xml"/>
  <Override PartName="/xl/comments18.xml" ContentType="application/vnd.openxmlformats-officedocument.spreadsheetml.comments+xml"/>
  <Override PartName="/xl/drawings/drawing21.xml" ContentType="application/vnd.openxmlformats-officedocument.drawing+xml"/>
  <Override PartName="/xl/comments19.xml" ContentType="application/vnd.openxmlformats-officedocument.spreadsheetml.comments+xml"/>
  <Override PartName="/xl/drawings/drawing22.xml" ContentType="application/vnd.openxmlformats-officedocument.drawing+xml"/>
  <Override PartName="/xl/comments20.xml" ContentType="application/vnd.openxmlformats-officedocument.spreadsheetml.comments+xml"/>
  <Override PartName="/xl/drawings/drawing23.xml" ContentType="application/vnd.openxmlformats-officedocument.drawing+xml"/>
  <Override PartName="/xl/comments21.xml" ContentType="application/vnd.openxmlformats-officedocument.spreadsheetml.comments+xml"/>
  <Override PartName="/xl/comments22.xml" ContentType="application/vnd.openxmlformats-officedocument.spreadsheetml.comments+xml"/>
  <Override PartName="/xl/drawings/drawing2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ThisWorkbook"/>
  <mc:AlternateContent xmlns:mc="http://schemas.openxmlformats.org/markup-compatibility/2006">
    <mc:Choice Requires="x15">
      <x15ac:absPath xmlns:x15ac="http://schemas.microsoft.com/office/spreadsheetml/2010/11/ac" url="C:\Users\Asus\Documents\COMPTABILITE\Nouveau plan comptable coop\"/>
    </mc:Choice>
  </mc:AlternateContent>
  <xr:revisionPtr revIDLastSave="0" documentId="8_{FC3A9BBE-A4DC-4898-8508-9895A17D6E9C}" xr6:coauthVersionLast="47" xr6:coauthVersionMax="47" xr10:uidLastSave="{00000000-0000-0000-0000-000000000000}"/>
  <bookViews>
    <workbookView xWindow="-120" yWindow="-120" windowWidth="20730" windowHeight="11040" tabRatio="892" xr2:uid="{5A024C42-15F7-4F32-BB75-783F90B9DC77}"/>
  </bookViews>
  <sheets>
    <sheet name="Garde" sheetId="18" r:id="rId1"/>
    <sheet name="Mode emploi" sheetId="30" r:id="rId2"/>
    <sheet name="Cahier classe" sheetId="31" r:id="rId3"/>
    <sheet name="Formulaires" sheetId="29" r:id="rId4"/>
    <sheet name="Exemples" sheetId="28" r:id="rId5"/>
    <sheet name="1" sheetId="23" r:id="rId6"/>
    <sheet name="2" sheetId="22" r:id="rId7"/>
    <sheet name="3" sheetId="3" r:id="rId8"/>
    <sheet name="4" sheetId="4" r:id="rId9"/>
    <sheet name="5" sheetId="5" r:id="rId10"/>
    <sheet name="6" sheetId="7" r:id="rId11"/>
    <sheet name="7" sheetId="8" r:id="rId12"/>
    <sheet name="8" sheetId="9" r:id="rId13"/>
    <sheet name="9" sheetId="10" r:id="rId14"/>
    <sheet name="10" sheetId="11" r:id="rId15"/>
    <sheet name="11" sheetId="12" r:id="rId16"/>
    <sheet name="12" sheetId="13" r:id="rId17"/>
    <sheet name="13" sheetId="14" r:id="rId18"/>
    <sheet name="14" sheetId="15" r:id="rId19"/>
    <sheet name="15" sheetId="16" r:id="rId20"/>
    <sheet name="16&gt;" sheetId="17" r:id="rId21"/>
    <sheet name="Rap bancaire" sheetId="26" r:id="rId22"/>
    <sheet name="CRF" sheetId="20" r:id="rId23"/>
    <sheet name="CRA" sheetId="35" r:id="rId24"/>
    <sheet name="Quitus" sheetId="34" r:id="rId25"/>
    <sheet name="Consignes fin année" sheetId="32" r:id="rId26"/>
  </sheets>
  <definedNames>
    <definedName name="_xlnm.Print_Area" localSheetId="5">'1'!$A$2:$AG$22</definedName>
    <definedName name="_xlnm.Print_Area" localSheetId="6">'2'!$A$2:$AG$22</definedName>
    <definedName name="_xlnm.Print_Area" localSheetId="11">'7'!$A$2:$AG$22</definedName>
    <definedName name="_xlnm.Print_Area" localSheetId="4">Exemples!$A$2:$AG$22</definedName>
    <definedName name="_xlnm.Print_Area" localSheetId="3">Formulaires!$A$1:$F$128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X25" i="28" l="1"/>
  <c r="X25" i="17"/>
  <c r="X25" i="16"/>
  <c r="X25" i="15"/>
  <c r="X25" i="14"/>
  <c r="X25" i="13"/>
  <c r="X25" i="12"/>
  <c r="X25" i="11"/>
  <c r="X25" i="10"/>
  <c r="X25" i="9"/>
  <c r="X25" i="8"/>
  <c r="X25" i="7"/>
  <c r="X25" i="5"/>
  <c r="X25" i="4"/>
  <c r="X25" i="3"/>
  <c r="X25" i="22"/>
  <c r="X25" i="23"/>
  <c r="G2" i="20"/>
  <c r="C28" i="34"/>
  <c r="D2" i="34"/>
  <c r="Z7" i="23"/>
  <c r="X22" i="23"/>
  <c r="X6" i="22"/>
  <c r="X22" i="22"/>
  <c r="X6" i="3"/>
  <c r="X22" i="3"/>
  <c r="X6" i="4"/>
  <c r="X22" i="4"/>
  <c r="X6" i="5"/>
  <c r="X22" i="5"/>
  <c r="X6" i="7"/>
  <c r="X22" i="7"/>
  <c r="X6" i="8"/>
  <c r="X22" i="8"/>
  <c r="X6" i="9"/>
  <c r="X22" i="9"/>
  <c r="X6" i="10"/>
  <c r="X22" i="10"/>
  <c r="X6" i="11"/>
  <c r="X22" i="11"/>
  <c r="X6" i="12"/>
  <c r="X22" i="12"/>
  <c r="X6" i="13"/>
  <c r="X22" i="13"/>
  <c r="X6" i="14"/>
  <c r="X22" i="14"/>
  <c r="X6" i="15"/>
  <c r="X22" i="15"/>
  <c r="X6" i="16"/>
  <c r="X22" i="16"/>
  <c r="X6" i="17"/>
  <c r="X22" i="17"/>
  <c r="H27" i="20"/>
  <c r="W22" i="23"/>
  <c r="W6" i="22"/>
  <c r="W22" i="22"/>
  <c r="W6" i="3"/>
  <c r="W22" i="3"/>
  <c r="W6" i="4"/>
  <c r="W22" i="4"/>
  <c r="W6" i="5"/>
  <c r="W22" i="5"/>
  <c r="W6" i="7"/>
  <c r="W22" i="7"/>
  <c r="W6" i="8"/>
  <c r="W22" i="8"/>
  <c r="W6" i="9"/>
  <c r="W22" i="9"/>
  <c r="W6" i="10"/>
  <c r="W22" i="10"/>
  <c r="W6" i="11"/>
  <c r="W22" i="11"/>
  <c r="W6" i="12"/>
  <c r="W22" i="12"/>
  <c r="W6" i="13"/>
  <c r="W22" i="13"/>
  <c r="W6" i="14"/>
  <c r="W22" i="14"/>
  <c r="W6" i="15"/>
  <c r="W22" i="15"/>
  <c r="W6" i="16"/>
  <c r="W22" i="16"/>
  <c r="W6" i="17"/>
  <c r="W22" i="17"/>
  <c r="H24" i="20"/>
  <c r="AA22" i="28"/>
  <c r="AG22" i="28"/>
  <c r="Y22" i="28"/>
  <c r="X22" i="28"/>
  <c r="W22" i="28"/>
  <c r="B4" i="22"/>
  <c r="C47" i="26"/>
  <c r="D47" i="26"/>
  <c r="L7" i="23"/>
  <c r="L8" i="23"/>
  <c r="L9" i="23"/>
  <c r="L10" i="23"/>
  <c r="L11" i="23"/>
  <c r="L12" i="23"/>
  <c r="D26" i="23"/>
  <c r="D26" i="22"/>
  <c r="D26" i="3"/>
  <c r="D26" i="4"/>
  <c r="D26" i="5"/>
  <c r="D26" i="7"/>
  <c r="D26" i="8"/>
  <c r="D26" i="9"/>
  <c r="D26" i="10"/>
  <c r="D26" i="11"/>
  <c r="D26" i="12"/>
  <c r="D26" i="13"/>
  <c r="D26" i="14"/>
  <c r="D26" i="15"/>
  <c r="D26" i="16"/>
  <c r="D26" i="17"/>
  <c r="E27" i="17"/>
  <c r="E27" i="13"/>
  <c r="Z21" i="3"/>
  <c r="Z20" i="3"/>
  <c r="Z19" i="3"/>
  <c r="Z18" i="3"/>
  <c r="Z17" i="3"/>
  <c r="Z16" i="3"/>
  <c r="Z15" i="3"/>
  <c r="Z14" i="3"/>
  <c r="Z13" i="3"/>
  <c r="Z12" i="3"/>
  <c r="Z11" i="3"/>
  <c r="Z10" i="3"/>
  <c r="Z9" i="3"/>
  <c r="Z8" i="3"/>
  <c r="Z7" i="3"/>
  <c r="Z21" i="4"/>
  <c r="Z20" i="4"/>
  <c r="Z19" i="4"/>
  <c r="Z18" i="4"/>
  <c r="Z17" i="4"/>
  <c r="Z16" i="4"/>
  <c r="Z15" i="4"/>
  <c r="Z14" i="4"/>
  <c r="Z13" i="4"/>
  <c r="Z12" i="4"/>
  <c r="Z11" i="4"/>
  <c r="Z10" i="4"/>
  <c r="Z9" i="4"/>
  <c r="Z8" i="4"/>
  <c r="Z7" i="4"/>
  <c r="Z21" i="5"/>
  <c r="Z20" i="5"/>
  <c r="Z19" i="5"/>
  <c r="Z18" i="5"/>
  <c r="Z17" i="5"/>
  <c r="Z16" i="5"/>
  <c r="Z15" i="5"/>
  <c r="Z14" i="5"/>
  <c r="Z13" i="5"/>
  <c r="Z12" i="5"/>
  <c r="Z11" i="5"/>
  <c r="Z10" i="5"/>
  <c r="Z9" i="5"/>
  <c r="Z8" i="5"/>
  <c r="Z7" i="5"/>
  <c r="Z21" i="7"/>
  <c r="Z20" i="7"/>
  <c r="Z19" i="7"/>
  <c r="Z18" i="7"/>
  <c r="Z17" i="7"/>
  <c r="Z16" i="7"/>
  <c r="Z15" i="7"/>
  <c r="Z14" i="7"/>
  <c r="Z13" i="7"/>
  <c r="Z12" i="7"/>
  <c r="Z11" i="7"/>
  <c r="Z10" i="7"/>
  <c r="Z9" i="7"/>
  <c r="Z8" i="7"/>
  <c r="Z7" i="7"/>
  <c r="Z21" i="8"/>
  <c r="Z20" i="8"/>
  <c r="Z19" i="8"/>
  <c r="Z18" i="8"/>
  <c r="Z17" i="8"/>
  <c r="Z16" i="8"/>
  <c r="Z15" i="8"/>
  <c r="Z14" i="8"/>
  <c r="Z13" i="8"/>
  <c r="Z12" i="8"/>
  <c r="Z11" i="8"/>
  <c r="Z10" i="8"/>
  <c r="Z9" i="8"/>
  <c r="Z8" i="8"/>
  <c r="Z7" i="8"/>
  <c r="Z21" i="9"/>
  <c r="Z20" i="9"/>
  <c r="Z19" i="9"/>
  <c r="Z18" i="9"/>
  <c r="Z17" i="9"/>
  <c r="Z16" i="9"/>
  <c r="Z15" i="9"/>
  <c r="Z14" i="9"/>
  <c r="Z13" i="9"/>
  <c r="Z12" i="9"/>
  <c r="Z11" i="9"/>
  <c r="Z10" i="9"/>
  <c r="Z9" i="9"/>
  <c r="Z8" i="9"/>
  <c r="Z7" i="9"/>
  <c r="Z21" i="10"/>
  <c r="Z20" i="10"/>
  <c r="Z19" i="10"/>
  <c r="Z18" i="10"/>
  <c r="Z17" i="10"/>
  <c r="Z16" i="10"/>
  <c r="Z15" i="10"/>
  <c r="Z14" i="10"/>
  <c r="Z13" i="10"/>
  <c r="Z12" i="10"/>
  <c r="Z11" i="10"/>
  <c r="Z10" i="10"/>
  <c r="Z9" i="10"/>
  <c r="Z8" i="10"/>
  <c r="Z7" i="10"/>
  <c r="Z21" i="11"/>
  <c r="Z20" i="11"/>
  <c r="Z19" i="11"/>
  <c r="Z18" i="11"/>
  <c r="Z17" i="11"/>
  <c r="Z16" i="11"/>
  <c r="Z15" i="11"/>
  <c r="Z14" i="11"/>
  <c r="Z13" i="11"/>
  <c r="Z12" i="11"/>
  <c r="Z11" i="11"/>
  <c r="Z10" i="11"/>
  <c r="Z9" i="11"/>
  <c r="Z8" i="11"/>
  <c r="Z7" i="11"/>
  <c r="Z21" i="12"/>
  <c r="Z20" i="12"/>
  <c r="Z19" i="12"/>
  <c r="Z18" i="12"/>
  <c r="Z17" i="12"/>
  <c r="Z16" i="12"/>
  <c r="Z15" i="12"/>
  <c r="Z14" i="12"/>
  <c r="Z13" i="12"/>
  <c r="Z12" i="12"/>
  <c r="Z11" i="12"/>
  <c r="Z10" i="12"/>
  <c r="Z9" i="12"/>
  <c r="Z8" i="12"/>
  <c r="Z7" i="12"/>
  <c r="Z21" i="13"/>
  <c r="Z20" i="13"/>
  <c r="Z19" i="13"/>
  <c r="Z18" i="13"/>
  <c r="Z17" i="13"/>
  <c r="Z16" i="13"/>
  <c r="Z15" i="13"/>
  <c r="Z14" i="13"/>
  <c r="Z13" i="13"/>
  <c r="Z12" i="13"/>
  <c r="Z11" i="13"/>
  <c r="Z10" i="13"/>
  <c r="Z9" i="13"/>
  <c r="Z8" i="13"/>
  <c r="Z7" i="13"/>
  <c r="Z21" i="14"/>
  <c r="Z20" i="14"/>
  <c r="Z19" i="14"/>
  <c r="Z18" i="14"/>
  <c r="Z17" i="14"/>
  <c r="Z16" i="14"/>
  <c r="Z15" i="14"/>
  <c r="Z14" i="14"/>
  <c r="Z13" i="14"/>
  <c r="Z12" i="14"/>
  <c r="Z11" i="14"/>
  <c r="Z10" i="14"/>
  <c r="Z9" i="14"/>
  <c r="Z8" i="14"/>
  <c r="Z7" i="14"/>
  <c r="Z21" i="15"/>
  <c r="Z20" i="15"/>
  <c r="Z19" i="15"/>
  <c r="Z18" i="15"/>
  <c r="Z17" i="15"/>
  <c r="Z16" i="15"/>
  <c r="Z15" i="15"/>
  <c r="Z14" i="15"/>
  <c r="Z13" i="15"/>
  <c r="Z12" i="15"/>
  <c r="Z11" i="15"/>
  <c r="Z10" i="15"/>
  <c r="Z9" i="15"/>
  <c r="Z8" i="15"/>
  <c r="Z7" i="15"/>
  <c r="Z21" i="16"/>
  <c r="Z20" i="16"/>
  <c r="Z19" i="16"/>
  <c r="Z18" i="16"/>
  <c r="Z17" i="16"/>
  <c r="Z16" i="16"/>
  <c r="Z15" i="16"/>
  <c r="Z14" i="16"/>
  <c r="Z13" i="16"/>
  <c r="Z12" i="16"/>
  <c r="Z11" i="16"/>
  <c r="Z10" i="16"/>
  <c r="Z9" i="16"/>
  <c r="Z8" i="16"/>
  <c r="Z7" i="16"/>
  <c r="Z21" i="17"/>
  <c r="Z20" i="17"/>
  <c r="Z19" i="17"/>
  <c r="Z18" i="17"/>
  <c r="Z17" i="17"/>
  <c r="Z16" i="17"/>
  <c r="Z15" i="17"/>
  <c r="Z14" i="17"/>
  <c r="Z13" i="17"/>
  <c r="Z12" i="17"/>
  <c r="Z11" i="17"/>
  <c r="Z10" i="17"/>
  <c r="Z9" i="17"/>
  <c r="Z8" i="17"/>
  <c r="Z7" i="17"/>
  <c r="Z21" i="22"/>
  <c r="Z20" i="22"/>
  <c r="Z19" i="22"/>
  <c r="Z18" i="22"/>
  <c r="Z17" i="22"/>
  <c r="Z16" i="22"/>
  <c r="Z15" i="22"/>
  <c r="Z14" i="22"/>
  <c r="Z13" i="22"/>
  <c r="Z12" i="22"/>
  <c r="Z11" i="22"/>
  <c r="Z10" i="22"/>
  <c r="Z9" i="22"/>
  <c r="Z8" i="22"/>
  <c r="Z7" i="22"/>
  <c r="Z21" i="23"/>
  <c r="Z20" i="23"/>
  <c r="Z19" i="23"/>
  <c r="Z18" i="23"/>
  <c r="Z17" i="23"/>
  <c r="Z16" i="23"/>
  <c r="Z15" i="23"/>
  <c r="Z14" i="23"/>
  <c r="Z13" i="23"/>
  <c r="Z12" i="23"/>
  <c r="Z11" i="23"/>
  <c r="Z10" i="23"/>
  <c r="Z9" i="23"/>
  <c r="Z8" i="23"/>
  <c r="O7" i="23"/>
  <c r="O8" i="23"/>
  <c r="R22" i="23"/>
  <c r="R6" i="22"/>
  <c r="R22" i="22"/>
  <c r="S22" i="23"/>
  <c r="S6" i="22"/>
  <c r="S22" i="22"/>
  <c r="S6" i="3"/>
  <c r="S22" i="3"/>
  <c r="S6" i="4"/>
  <c r="S22" i="4"/>
  <c r="S6" i="5"/>
  <c r="S22" i="5"/>
  <c r="S6" i="7"/>
  <c r="S22" i="7"/>
  <c r="S6" i="8"/>
  <c r="S22" i="8"/>
  <c r="S6" i="9"/>
  <c r="S22" i="9"/>
  <c r="S6" i="10"/>
  <c r="S22" i="10"/>
  <c r="S6" i="11"/>
  <c r="S22" i="11"/>
  <c r="S6" i="12"/>
  <c r="S22" i="12"/>
  <c r="S6" i="13"/>
  <c r="S22" i="13"/>
  <c r="S6" i="14"/>
  <c r="S22" i="14"/>
  <c r="S6" i="15"/>
  <c r="S22" i="15"/>
  <c r="S6" i="16"/>
  <c r="S22" i="16"/>
  <c r="S6" i="17"/>
  <c r="S22" i="17"/>
  <c r="H12" i="20"/>
  <c r="T22" i="23"/>
  <c r="T6" i="22"/>
  <c r="T22" i="22"/>
  <c r="U22" i="23"/>
  <c r="U6" i="22"/>
  <c r="U22" i="22"/>
  <c r="U6" i="3"/>
  <c r="U22" i="3"/>
  <c r="U6" i="4"/>
  <c r="U22" i="4"/>
  <c r="U6" i="5"/>
  <c r="U22" i="5"/>
  <c r="U6" i="7"/>
  <c r="U22" i="7"/>
  <c r="U6" i="8"/>
  <c r="U22" i="8"/>
  <c r="U6" i="9"/>
  <c r="U22" i="9"/>
  <c r="U6" i="10"/>
  <c r="U22" i="10"/>
  <c r="U6" i="11"/>
  <c r="U22" i="11"/>
  <c r="U6" i="12"/>
  <c r="U22" i="12"/>
  <c r="U6" i="13"/>
  <c r="U22" i="13"/>
  <c r="U6" i="14"/>
  <c r="U22" i="14"/>
  <c r="U6" i="15"/>
  <c r="U22" i="15"/>
  <c r="U6" i="16"/>
  <c r="U22" i="16"/>
  <c r="U6" i="17"/>
  <c r="U22" i="17"/>
  <c r="H18" i="20"/>
  <c r="V22" i="23"/>
  <c r="V6" i="22"/>
  <c r="V22" i="22"/>
  <c r="V6" i="3"/>
  <c r="V22" i="3"/>
  <c r="V6" i="4"/>
  <c r="V22" i="4"/>
  <c r="V6" i="5"/>
  <c r="V22" i="5"/>
  <c r="V6" i="7"/>
  <c r="V22" i="7"/>
  <c r="V6" i="8"/>
  <c r="V22" i="8"/>
  <c r="V6" i="9"/>
  <c r="V22" i="9"/>
  <c r="V6" i="10"/>
  <c r="V22" i="10"/>
  <c r="V6" i="11"/>
  <c r="V22" i="11"/>
  <c r="V6" i="12"/>
  <c r="V22" i="12"/>
  <c r="V6" i="13"/>
  <c r="V22" i="13"/>
  <c r="V6" i="14"/>
  <c r="V22" i="14"/>
  <c r="V6" i="15"/>
  <c r="V22" i="15"/>
  <c r="V6" i="16"/>
  <c r="V22" i="16"/>
  <c r="V6" i="17"/>
  <c r="V22" i="17"/>
  <c r="H21" i="20"/>
  <c r="Y22" i="23"/>
  <c r="Y6" i="22"/>
  <c r="Y22" i="22"/>
  <c r="Y6" i="3"/>
  <c r="Y22" i="3"/>
  <c r="Y6" i="4"/>
  <c r="Y22" i="4"/>
  <c r="Y6" i="5"/>
  <c r="Y22" i="5"/>
  <c r="Y6" i="7"/>
  <c r="Y22" i="7"/>
  <c r="Y6" i="8"/>
  <c r="Y22" i="8"/>
  <c r="Y6" i="9"/>
  <c r="Y22" i="9"/>
  <c r="Y6" i="10"/>
  <c r="Y22" i="10"/>
  <c r="Y6" i="11"/>
  <c r="Y22" i="11"/>
  <c r="Y6" i="12"/>
  <c r="Y22" i="12"/>
  <c r="Y6" i="13"/>
  <c r="Y22" i="13"/>
  <c r="Y6" i="14"/>
  <c r="Y22" i="14"/>
  <c r="Y6" i="15"/>
  <c r="Y22" i="15"/>
  <c r="Y6" i="16"/>
  <c r="Y22" i="16"/>
  <c r="Y6" i="17"/>
  <c r="Y22" i="17"/>
  <c r="H29" i="20"/>
  <c r="AA22" i="23"/>
  <c r="AA6" i="22"/>
  <c r="AA22" i="22"/>
  <c r="AA6" i="3"/>
  <c r="AA22" i="3"/>
  <c r="AB22" i="23"/>
  <c r="AB6" i="22"/>
  <c r="AB22" i="22"/>
  <c r="AC22" i="23"/>
  <c r="AC6" i="22"/>
  <c r="AC22" i="22"/>
  <c r="AC6" i="3"/>
  <c r="AC22" i="3"/>
  <c r="AC6" i="4"/>
  <c r="AC22" i="4"/>
  <c r="AC6" i="5"/>
  <c r="AC22" i="5"/>
  <c r="AC6" i="7"/>
  <c r="AC22" i="7"/>
  <c r="AC6" i="8"/>
  <c r="AC22" i="8"/>
  <c r="AC6" i="9"/>
  <c r="AC22" i="9"/>
  <c r="AC6" i="10"/>
  <c r="AC22" i="10"/>
  <c r="AC6" i="11"/>
  <c r="AC22" i="11"/>
  <c r="AC6" i="12"/>
  <c r="AC22" i="12"/>
  <c r="AC6" i="13"/>
  <c r="AC22" i="13"/>
  <c r="AC6" i="14"/>
  <c r="AC22" i="14"/>
  <c r="AC6" i="15"/>
  <c r="AC22" i="15"/>
  <c r="AC6" i="16"/>
  <c r="AC22" i="16"/>
  <c r="AC6" i="17"/>
  <c r="AC22" i="17"/>
  <c r="C15" i="20"/>
  <c r="AD22" i="23"/>
  <c r="AD6" i="22"/>
  <c r="AD22" i="22"/>
  <c r="AD6" i="3"/>
  <c r="AD22" i="3"/>
  <c r="AD6" i="4"/>
  <c r="AD22" i="4"/>
  <c r="AD6" i="5"/>
  <c r="AD22" i="5"/>
  <c r="AD6" i="7"/>
  <c r="AD22" i="7"/>
  <c r="AD6" i="8"/>
  <c r="AD22" i="8"/>
  <c r="AD6" i="9"/>
  <c r="AD22" i="9"/>
  <c r="AD6" i="10"/>
  <c r="AD22" i="10"/>
  <c r="AD6" i="11"/>
  <c r="AD22" i="11"/>
  <c r="AD6" i="12"/>
  <c r="AD22" i="12"/>
  <c r="AD6" i="13"/>
  <c r="AD22" i="13"/>
  <c r="AD6" i="14"/>
  <c r="AD22" i="14"/>
  <c r="AD6" i="15"/>
  <c r="AD22" i="15"/>
  <c r="AD6" i="16"/>
  <c r="AD22" i="16"/>
  <c r="AD6" i="17"/>
  <c r="AD22" i="17"/>
  <c r="C18" i="20"/>
  <c r="AE22" i="23"/>
  <c r="AE6" i="22"/>
  <c r="AE22" i="22"/>
  <c r="AE6" i="3"/>
  <c r="AE22" i="3"/>
  <c r="AE6" i="4"/>
  <c r="AE22" i="4"/>
  <c r="AE6" i="5"/>
  <c r="AE22" i="5"/>
  <c r="AE6" i="7"/>
  <c r="AE22" i="7"/>
  <c r="AE6" i="8"/>
  <c r="AE22" i="8"/>
  <c r="AE6" i="9"/>
  <c r="AE22" i="9"/>
  <c r="AE6" i="10"/>
  <c r="AE22" i="10"/>
  <c r="AE6" i="11"/>
  <c r="AE22" i="11"/>
  <c r="AE6" i="12"/>
  <c r="AE22" i="12"/>
  <c r="AE6" i="13"/>
  <c r="AE22" i="13"/>
  <c r="AE6" i="14"/>
  <c r="AE22" i="14"/>
  <c r="AE6" i="15"/>
  <c r="AE22" i="15"/>
  <c r="AE6" i="16"/>
  <c r="AE22" i="16"/>
  <c r="AE6" i="17"/>
  <c r="AE22" i="17"/>
  <c r="C21" i="20"/>
  <c r="AF22" i="23"/>
  <c r="AF6" i="22"/>
  <c r="AF22" i="22"/>
  <c r="AF6" i="3"/>
  <c r="AF22" i="3"/>
  <c r="AF6" i="4"/>
  <c r="AF22" i="4"/>
  <c r="AF6" i="5"/>
  <c r="AF22" i="5"/>
  <c r="AF6" i="7"/>
  <c r="AF22" i="7"/>
  <c r="AF6" i="8"/>
  <c r="AF22" i="8"/>
  <c r="AF6" i="9"/>
  <c r="AF22" i="9"/>
  <c r="AF6" i="10"/>
  <c r="AF22" i="10"/>
  <c r="AF6" i="11"/>
  <c r="AF22" i="11"/>
  <c r="AF6" i="12"/>
  <c r="AF22" i="12"/>
  <c r="AF6" i="13"/>
  <c r="AF22" i="13"/>
  <c r="AF6" i="14"/>
  <c r="AF22" i="14"/>
  <c r="AF6" i="15"/>
  <c r="AF22" i="15"/>
  <c r="AF6" i="16"/>
  <c r="AF22" i="16"/>
  <c r="AF6" i="17"/>
  <c r="AF22" i="17"/>
  <c r="C24" i="20"/>
  <c r="AG22" i="23"/>
  <c r="AG6" i="22"/>
  <c r="AG22" i="22"/>
  <c r="AG6" i="3"/>
  <c r="AG22" i="3"/>
  <c r="AG6" i="4"/>
  <c r="AG22" i="4"/>
  <c r="AG6" i="5"/>
  <c r="AG22" i="5"/>
  <c r="AG6" i="7"/>
  <c r="AG22" i="7"/>
  <c r="AG6" i="8"/>
  <c r="AG22" i="8"/>
  <c r="AG6" i="9"/>
  <c r="AG22" i="9"/>
  <c r="AG6" i="10"/>
  <c r="AG22" i="10"/>
  <c r="AG6" i="11"/>
  <c r="AG22" i="11"/>
  <c r="AG6" i="12"/>
  <c r="AG22" i="12"/>
  <c r="AG6" i="13"/>
  <c r="AG22" i="13"/>
  <c r="AG6" i="14"/>
  <c r="AG22" i="14"/>
  <c r="AG6" i="15"/>
  <c r="AG22" i="15"/>
  <c r="AG6" i="16"/>
  <c r="AG22" i="16"/>
  <c r="AG6" i="17"/>
  <c r="AG22" i="17"/>
  <c r="C27" i="20"/>
  <c r="P6" i="23"/>
  <c r="H47" i="20"/>
  <c r="P27" i="22"/>
  <c r="P27" i="3"/>
  <c r="P27" i="4"/>
  <c r="P27" i="5"/>
  <c r="P27" i="7"/>
  <c r="P27" i="8"/>
  <c r="P27" i="9"/>
  <c r="P27" i="10"/>
  <c r="P27" i="11"/>
  <c r="P27" i="12"/>
  <c r="P27" i="13"/>
  <c r="P27" i="14"/>
  <c r="P27" i="15"/>
  <c r="P27" i="16"/>
  <c r="P27" i="17"/>
  <c r="P27" i="23"/>
  <c r="K27" i="22"/>
  <c r="K27" i="3"/>
  <c r="K27" i="4"/>
  <c r="K27" i="5"/>
  <c r="K27" i="7"/>
  <c r="K27" i="8"/>
  <c r="K27" i="9"/>
  <c r="K27" i="10"/>
  <c r="K27" i="11"/>
  <c r="K27" i="12"/>
  <c r="K27" i="13"/>
  <c r="K27" i="14"/>
  <c r="K27" i="15"/>
  <c r="K27" i="16"/>
  <c r="K27" i="17"/>
  <c r="K27" i="23"/>
  <c r="J22" i="23"/>
  <c r="E25" i="23"/>
  <c r="M22" i="23"/>
  <c r="K22" i="23"/>
  <c r="K6" i="22"/>
  <c r="K22" i="22"/>
  <c r="N22" i="23"/>
  <c r="N6" i="22"/>
  <c r="N22" i="22"/>
  <c r="N6" i="3"/>
  <c r="N22" i="3"/>
  <c r="N6" i="4"/>
  <c r="N22" i="4"/>
  <c r="N6" i="5"/>
  <c r="N22" i="5"/>
  <c r="N6" i="7"/>
  <c r="N22" i="7"/>
  <c r="N6" i="8"/>
  <c r="N22" i="8"/>
  <c r="N6" i="9"/>
  <c r="N22" i="9"/>
  <c r="N6" i="10"/>
  <c r="N22" i="10"/>
  <c r="N6" i="11"/>
  <c r="N22" i="11"/>
  <c r="N6" i="12"/>
  <c r="N22" i="12"/>
  <c r="N6" i="13"/>
  <c r="N22" i="13"/>
  <c r="N6" i="14"/>
  <c r="N22" i="14"/>
  <c r="N6" i="15"/>
  <c r="N22" i="15"/>
  <c r="N6" i="16"/>
  <c r="N22" i="16"/>
  <c r="N6" i="17"/>
  <c r="N22" i="17"/>
  <c r="I22" i="23"/>
  <c r="I6" i="22"/>
  <c r="I22" i="22"/>
  <c r="I6" i="3"/>
  <c r="I22" i="3"/>
  <c r="I6" i="4"/>
  <c r="I22" i="4"/>
  <c r="I6" i="5"/>
  <c r="I22" i="5"/>
  <c r="I6" i="7"/>
  <c r="I22" i="7"/>
  <c r="I6" i="8"/>
  <c r="I22" i="8"/>
  <c r="I6" i="9"/>
  <c r="I22" i="9"/>
  <c r="I6" i="10"/>
  <c r="I22" i="10"/>
  <c r="I6" i="11"/>
  <c r="I22" i="11"/>
  <c r="I6" i="12"/>
  <c r="I22" i="12"/>
  <c r="I6" i="13"/>
  <c r="I22" i="13"/>
  <c r="I6" i="14"/>
  <c r="I22" i="14"/>
  <c r="I6" i="15"/>
  <c r="I22" i="15"/>
  <c r="I6" i="16"/>
  <c r="I22" i="16"/>
  <c r="I6" i="17"/>
  <c r="I22" i="17"/>
  <c r="C9" i="26"/>
  <c r="C11" i="26"/>
  <c r="E27" i="28"/>
  <c r="A8" i="29"/>
  <c r="A9" i="29"/>
  <c r="A10" i="29"/>
  <c r="A11" i="29"/>
  <c r="A12" i="29"/>
  <c r="A13" i="29"/>
  <c r="A14" i="29"/>
  <c r="A15" i="29"/>
  <c r="A16" i="29"/>
  <c r="A17" i="29"/>
  <c r="A18" i="29"/>
  <c r="A19" i="29"/>
  <c r="A20" i="29"/>
  <c r="A21" i="29"/>
  <c r="A22" i="29"/>
  <c r="A23" i="29"/>
  <c r="A24" i="29"/>
  <c r="A25" i="29"/>
  <c r="A26" i="29"/>
  <c r="A27" i="29"/>
  <c r="A28" i="29"/>
  <c r="A29" i="29"/>
  <c r="A30" i="29"/>
  <c r="A31" i="29"/>
  <c r="A32" i="29"/>
  <c r="A33" i="29"/>
  <c r="A34" i="29"/>
  <c r="A35" i="29"/>
  <c r="A36" i="29"/>
  <c r="H22" i="23"/>
  <c r="H6" i="22"/>
  <c r="H22" i="22"/>
  <c r="H6" i="3"/>
  <c r="H22" i="3"/>
  <c r="H6" i="4"/>
  <c r="H22" i="4"/>
  <c r="H6" i="5"/>
  <c r="H22" i="5"/>
  <c r="H6" i="7"/>
  <c r="H22" i="7"/>
  <c r="H6" i="8"/>
  <c r="H22" i="8"/>
  <c r="H6" i="9"/>
  <c r="H22" i="9"/>
  <c r="H6" i="10"/>
  <c r="H22" i="10"/>
  <c r="H6" i="11"/>
  <c r="H22" i="11"/>
  <c r="H6" i="12"/>
  <c r="H22" i="12"/>
  <c r="H6" i="13"/>
  <c r="H22" i="13"/>
  <c r="H6" i="14"/>
  <c r="H22" i="14"/>
  <c r="H6" i="15"/>
  <c r="H22" i="15"/>
  <c r="H6" i="16"/>
  <c r="H22" i="16"/>
  <c r="H6" i="17"/>
  <c r="H22" i="17"/>
  <c r="B4" i="28"/>
  <c r="P6" i="28"/>
  <c r="L7" i="28"/>
  <c r="P7" i="28"/>
  <c r="O7" i="28"/>
  <c r="B8" i="28"/>
  <c r="L8" i="28"/>
  <c r="O8" i="28"/>
  <c r="B9" i="28"/>
  <c r="O9" i="28"/>
  <c r="O10" i="28"/>
  <c r="O11" i="28"/>
  <c r="B10" i="28"/>
  <c r="B11" i="28"/>
  <c r="B12" i="28"/>
  <c r="B13" i="28"/>
  <c r="B14" i="28"/>
  <c r="B15" i="28"/>
  <c r="B16" i="28"/>
  <c r="B17" i="28"/>
  <c r="O12" i="28"/>
  <c r="O13" i="28"/>
  <c r="O14" i="28"/>
  <c r="O15" i="28"/>
  <c r="O16" i="28"/>
  <c r="O17" i="28"/>
  <c r="O18" i="28"/>
  <c r="O19" i="28"/>
  <c r="B18" i="28"/>
  <c r="B19" i="28"/>
  <c r="B20" i="28"/>
  <c r="B21" i="28"/>
  <c r="O20" i="28"/>
  <c r="O21" i="28"/>
  <c r="O22" i="28"/>
  <c r="H22" i="28"/>
  <c r="I22" i="28"/>
  <c r="J22" i="28"/>
  <c r="K22" i="28"/>
  <c r="M22" i="28"/>
  <c r="E25" i="28"/>
  <c r="N22" i="28"/>
  <c r="R22" i="28"/>
  <c r="S22" i="28"/>
  <c r="T22" i="28"/>
  <c r="U22" i="28"/>
  <c r="V25" i="28"/>
  <c r="V22" i="28"/>
  <c r="AB22" i="28"/>
  <c r="AC22" i="28"/>
  <c r="AD22" i="28"/>
  <c r="AE25" i="28"/>
  <c r="N27" i="28"/>
  <c r="AE22" i="28"/>
  <c r="AF22" i="28"/>
  <c r="H25" i="28"/>
  <c r="M25" i="28"/>
  <c r="P25" i="28"/>
  <c r="Y25" i="28"/>
  <c r="AG25" i="28"/>
  <c r="K27" i="28"/>
  <c r="P27" i="28"/>
  <c r="AE25" i="23"/>
  <c r="B5" i="26"/>
  <c r="D2" i="26"/>
  <c r="AG25" i="4"/>
  <c r="Y25" i="4"/>
  <c r="P25" i="4"/>
  <c r="H25" i="4"/>
  <c r="AG25" i="5"/>
  <c r="Y25" i="5"/>
  <c r="P25" i="5"/>
  <c r="H25" i="5"/>
  <c r="AG25" i="7"/>
  <c r="Y25" i="7"/>
  <c r="P25" i="7"/>
  <c r="H25" i="7"/>
  <c r="AG25" i="8"/>
  <c r="Y25" i="8"/>
  <c r="P25" i="8"/>
  <c r="H25" i="8"/>
  <c r="AG25" i="9"/>
  <c r="Y25" i="9"/>
  <c r="P25" i="9"/>
  <c r="H25" i="9"/>
  <c r="AG25" i="10"/>
  <c r="Y25" i="10"/>
  <c r="P25" i="10"/>
  <c r="H25" i="10"/>
  <c r="AG25" i="11"/>
  <c r="Y25" i="11"/>
  <c r="P25" i="11"/>
  <c r="H25" i="11"/>
  <c r="AG25" i="12"/>
  <c r="Y25" i="12"/>
  <c r="P25" i="12"/>
  <c r="H25" i="12"/>
  <c r="AG25" i="13"/>
  <c r="Y25" i="13"/>
  <c r="P25" i="13"/>
  <c r="H25" i="13"/>
  <c r="AG25" i="14"/>
  <c r="Y25" i="14"/>
  <c r="P25" i="14"/>
  <c r="H25" i="14"/>
  <c r="AG25" i="15"/>
  <c r="Y25" i="15"/>
  <c r="P25" i="15"/>
  <c r="H25" i="15"/>
  <c r="AG25" i="16"/>
  <c r="Y25" i="16"/>
  <c r="P25" i="16"/>
  <c r="H25" i="16"/>
  <c r="AG25" i="17"/>
  <c r="Y25" i="17"/>
  <c r="P25" i="17"/>
  <c r="H25" i="17"/>
  <c r="AG25" i="3"/>
  <c r="Y25" i="3"/>
  <c r="P25" i="3"/>
  <c r="H25" i="3"/>
  <c r="H1" i="20"/>
  <c r="B5" i="20"/>
  <c r="B62" i="20"/>
  <c r="B4" i="3"/>
  <c r="B4" i="4"/>
  <c r="B4" i="5"/>
  <c r="B4" i="7"/>
  <c r="B4" i="8"/>
  <c r="B4" i="9"/>
  <c r="B4" i="10"/>
  <c r="B4" i="11"/>
  <c r="B4" i="12"/>
  <c r="B4" i="13"/>
  <c r="B4" i="14"/>
  <c r="B4" i="15"/>
  <c r="B4" i="16"/>
  <c r="B4" i="17"/>
  <c r="B4" i="23"/>
  <c r="AG25" i="22"/>
  <c r="Y25" i="22"/>
  <c r="P25" i="22"/>
  <c r="H25" i="22"/>
  <c r="AG25" i="23"/>
  <c r="Y25" i="23"/>
  <c r="P25" i="23"/>
  <c r="H25" i="23"/>
  <c r="B8" i="23"/>
  <c r="B9" i="23"/>
  <c r="B10" i="23"/>
  <c r="B11" i="23"/>
  <c r="B12" i="23"/>
  <c r="B13" i="23"/>
  <c r="B14" i="23"/>
  <c r="B15" i="23"/>
  <c r="B16" i="23"/>
  <c r="B17" i="23"/>
  <c r="B18" i="23"/>
  <c r="B19" i="23"/>
  <c r="B20" i="23"/>
  <c r="B21" i="23"/>
  <c r="B7" i="22"/>
  <c r="B8" i="22"/>
  <c r="B9" i="22"/>
  <c r="B10" i="22"/>
  <c r="B11" i="22"/>
  <c r="B12" i="22"/>
  <c r="B13" i="22"/>
  <c r="B14" i="22"/>
  <c r="B15" i="22"/>
  <c r="B16" i="22"/>
  <c r="B17" i="22"/>
  <c r="B18" i="22"/>
  <c r="B19" i="22"/>
  <c r="B20" i="22"/>
  <c r="B21" i="22"/>
  <c r="B7" i="3"/>
  <c r="B8" i="3"/>
  <c r="B9" i="3"/>
  <c r="B10" i="3"/>
  <c r="B11" i="3"/>
  <c r="B12" i="3"/>
  <c r="B13" i="3"/>
  <c r="B14" i="3"/>
  <c r="B15" i="3"/>
  <c r="B16" i="3"/>
  <c r="B17" i="3"/>
  <c r="B18" i="3"/>
  <c r="B19" i="3"/>
  <c r="B20" i="3"/>
  <c r="B21" i="3"/>
  <c r="B7" i="4"/>
  <c r="B8" i="4"/>
  <c r="B9" i="4"/>
  <c r="B10" i="4"/>
  <c r="B11" i="4"/>
  <c r="B12" i="4"/>
  <c r="B13" i="4"/>
  <c r="B14" i="4"/>
  <c r="B15" i="4"/>
  <c r="B16" i="4"/>
  <c r="B17" i="4"/>
  <c r="B18" i="4"/>
  <c r="B19" i="4"/>
  <c r="B20" i="4"/>
  <c r="B21" i="4"/>
  <c r="B7" i="5"/>
  <c r="B8" i="5"/>
  <c r="B9" i="5"/>
  <c r="B10" i="5"/>
  <c r="B11" i="5"/>
  <c r="B12" i="5"/>
  <c r="B13" i="5"/>
  <c r="B14" i="5"/>
  <c r="B15" i="5"/>
  <c r="B16" i="5"/>
  <c r="B17" i="5"/>
  <c r="B18" i="5"/>
  <c r="B19" i="5"/>
  <c r="B20" i="5"/>
  <c r="B21" i="5"/>
  <c r="B7" i="7"/>
  <c r="B8" i="7"/>
  <c r="B9" i="7"/>
  <c r="B10" i="7"/>
  <c r="B11" i="7"/>
  <c r="B12" i="7"/>
  <c r="B13" i="7"/>
  <c r="B14" i="7"/>
  <c r="B15" i="7"/>
  <c r="B16" i="7"/>
  <c r="B17" i="7"/>
  <c r="B18" i="7"/>
  <c r="B19" i="7"/>
  <c r="B20" i="7"/>
  <c r="B21" i="7"/>
  <c r="B7" i="8"/>
  <c r="B8" i="8"/>
  <c r="B9" i="8"/>
  <c r="B10" i="8"/>
  <c r="B11" i="8"/>
  <c r="B12" i="8"/>
  <c r="B13" i="8"/>
  <c r="B14" i="8"/>
  <c r="B15" i="8"/>
  <c r="B16" i="8"/>
  <c r="B17" i="8"/>
  <c r="B18" i="8"/>
  <c r="B19" i="8"/>
  <c r="B20" i="8"/>
  <c r="B21" i="8"/>
  <c r="B7" i="9"/>
  <c r="B8" i="9"/>
  <c r="B9" i="9"/>
  <c r="B10" i="9"/>
  <c r="B11" i="9"/>
  <c r="B12" i="9"/>
  <c r="B13" i="9"/>
  <c r="B14" i="9"/>
  <c r="B15" i="9"/>
  <c r="B16" i="9"/>
  <c r="B17" i="9"/>
  <c r="B18" i="9"/>
  <c r="B19" i="9"/>
  <c r="B20" i="9"/>
  <c r="B21" i="9"/>
  <c r="B7" i="10"/>
  <c r="B8" i="10"/>
  <c r="B9" i="10"/>
  <c r="B10" i="10"/>
  <c r="B11" i="10"/>
  <c r="B12" i="10"/>
  <c r="B13" i="10"/>
  <c r="B14" i="10"/>
  <c r="B15" i="10"/>
  <c r="B16" i="10"/>
  <c r="B17" i="10"/>
  <c r="B18" i="10"/>
  <c r="B19" i="10"/>
  <c r="B20" i="10"/>
  <c r="B21" i="10"/>
  <c r="B7" i="11"/>
  <c r="B8" i="11"/>
  <c r="B9" i="11"/>
  <c r="B10" i="11"/>
  <c r="B11" i="11"/>
  <c r="B12" i="11"/>
  <c r="B13" i="11"/>
  <c r="B14" i="11"/>
  <c r="B15" i="11"/>
  <c r="B16" i="11"/>
  <c r="B17" i="11"/>
  <c r="B18" i="11"/>
  <c r="B19" i="11"/>
  <c r="B20" i="11"/>
  <c r="B21" i="11"/>
  <c r="B7" i="12"/>
  <c r="B8" i="12"/>
  <c r="B9" i="12"/>
  <c r="B10" i="12"/>
  <c r="B11" i="12"/>
  <c r="B12" i="12"/>
  <c r="B13" i="12"/>
  <c r="B14" i="12"/>
  <c r="B15" i="12"/>
  <c r="B16" i="12"/>
  <c r="B17" i="12"/>
  <c r="B18" i="12"/>
  <c r="B19" i="12"/>
  <c r="B20" i="12"/>
  <c r="B21" i="12"/>
  <c r="B7" i="13"/>
  <c r="B8" i="13"/>
  <c r="B9" i="13"/>
  <c r="B10" i="13"/>
  <c r="B11" i="13"/>
  <c r="B12" i="13"/>
  <c r="B13" i="13"/>
  <c r="B14" i="13"/>
  <c r="B15" i="13"/>
  <c r="B16" i="13"/>
  <c r="B17" i="13"/>
  <c r="B18" i="13"/>
  <c r="B19" i="13"/>
  <c r="B20" i="13"/>
  <c r="B21" i="13"/>
  <c r="B7" i="14"/>
  <c r="B8" i="14"/>
  <c r="B9" i="14"/>
  <c r="B10" i="14"/>
  <c r="B11" i="14"/>
  <c r="B12" i="14"/>
  <c r="B13" i="14"/>
  <c r="B14" i="14"/>
  <c r="B15" i="14"/>
  <c r="B16" i="14"/>
  <c r="B17" i="14"/>
  <c r="B18" i="14"/>
  <c r="B19" i="14"/>
  <c r="B20" i="14"/>
  <c r="B21" i="14"/>
  <c r="B7" i="15"/>
  <c r="B8" i="15"/>
  <c r="B9" i="15"/>
  <c r="B10" i="15"/>
  <c r="B11" i="15"/>
  <c r="B12" i="15"/>
  <c r="B13" i="15"/>
  <c r="B14" i="15"/>
  <c r="B15" i="15"/>
  <c r="B16" i="15"/>
  <c r="B17" i="15"/>
  <c r="B18" i="15"/>
  <c r="B19" i="15"/>
  <c r="B20" i="15"/>
  <c r="B21" i="15"/>
  <c r="B7" i="16"/>
  <c r="B8" i="16"/>
  <c r="B9" i="16"/>
  <c r="B10" i="16"/>
  <c r="B11" i="16"/>
  <c r="B12" i="16"/>
  <c r="B13" i="16"/>
  <c r="B14" i="16"/>
  <c r="B15" i="16"/>
  <c r="B16" i="16"/>
  <c r="B17" i="16"/>
  <c r="B18" i="16"/>
  <c r="B19" i="16"/>
  <c r="B20" i="16"/>
  <c r="B21" i="16"/>
  <c r="B7" i="17"/>
  <c r="B8" i="17"/>
  <c r="B9" i="17"/>
  <c r="B10" i="17"/>
  <c r="B11" i="17"/>
  <c r="B12" i="17"/>
  <c r="B13" i="17"/>
  <c r="B14" i="17"/>
  <c r="B15" i="17"/>
  <c r="B16" i="17"/>
  <c r="B17" i="17"/>
  <c r="B18" i="17"/>
  <c r="B19" i="17"/>
  <c r="B20" i="17"/>
  <c r="B21" i="17"/>
  <c r="J6" i="22"/>
  <c r="J22" i="22"/>
  <c r="M25" i="23"/>
  <c r="V25" i="23"/>
  <c r="N27" i="23"/>
  <c r="M6" i="22"/>
  <c r="M22" i="22"/>
  <c r="M6" i="3"/>
  <c r="M22" i="3"/>
  <c r="M6" i="4"/>
  <c r="M22" i="4"/>
  <c r="M6" i="5"/>
  <c r="M22" i="5"/>
  <c r="M6" i="7"/>
  <c r="M22" i="7"/>
  <c r="M6" i="8"/>
  <c r="M22" i="8"/>
  <c r="M6" i="9"/>
  <c r="M22" i="9"/>
  <c r="M6" i="10"/>
  <c r="M22" i="10"/>
  <c r="M6" i="11"/>
  <c r="M22" i="11"/>
  <c r="M6" i="12"/>
  <c r="M22" i="12"/>
  <c r="M6" i="13"/>
  <c r="M22" i="13"/>
  <c r="M6" i="14"/>
  <c r="M22" i="14"/>
  <c r="M6" i="15"/>
  <c r="M22" i="15"/>
  <c r="M6" i="16"/>
  <c r="M22" i="16"/>
  <c r="M6" i="17"/>
  <c r="M22" i="17"/>
  <c r="P7" i="23"/>
  <c r="R6" i="3"/>
  <c r="R22" i="3"/>
  <c r="L27" i="23"/>
  <c r="L13" i="23"/>
  <c r="L14" i="23"/>
  <c r="L15" i="23"/>
  <c r="L16" i="23"/>
  <c r="O9" i="23"/>
  <c r="P9" i="23"/>
  <c r="P8" i="23"/>
  <c r="O10" i="23"/>
  <c r="O11" i="23"/>
  <c r="P11" i="23"/>
  <c r="O12" i="23"/>
  <c r="O13" i="23"/>
  <c r="O14" i="23"/>
  <c r="O15" i="23"/>
  <c r="O16" i="23"/>
  <c r="O17" i="23"/>
  <c r="O18" i="23"/>
  <c r="O19" i="23"/>
  <c r="O20" i="23"/>
  <c r="O21" i="23"/>
  <c r="O22" i="23"/>
  <c r="O6" i="22"/>
  <c r="O7" i="22"/>
  <c r="O8" i="22"/>
  <c r="P14" i="23"/>
  <c r="O9" i="22"/>
  <c r="O10" i="22"/>
  <c r="O11" i="22"/>
  <c r="O12" i="22"/>
  <c r="O13" i="22"/>
  <c r="O14" i="22"/>
  <c r="O15" i="22"/>
  <c r="O16" i="22"/>
  <c r="O17" i="22"/>
  <c r="O18" i="22"/>
  <c r="O19" i="22"/>
  <c r="O20" i="22"/>
  <c r="O21" i="22"/>
  <c r="O22" i="22"/>
  <c r="O6" i="3"/>
  <c r="O7" i="3"/>
  <c r="O8" i="3"/>
  <c r="O9" i="3"/>
  <c r="O10" i="3"/>
  <c r="O11" i="3"/>
  <c r="O12" i="3"/>
  <c r="O13" i="3"/>
  <c r="O14" i="3"/>
  <c r="O15" i="3"/>
  <c r="O16" i="3"/>
  <c r="O17" i="3"/>
  <c r="O18" i="3"/>
  <c r="O19" i="3"/>
  <c r="O20" i="3"/>
  <c r="O21" i="3"/>
  <c r="O22" i="3"/>
  <c r="O6" i="4"/>
  <c r="O7" i="4"/>
  <c r="O8" i="4"/>
  <c r="O9" i="4"/>
  <c r="O10" i="4"/>
  <c r="O11" i="4"/>
  <c r="O12" i="4"/>
  <c r="O13" i="4"/>
  <c r="O14" i="4"/>
  <c r="O15" i="4"/>
  <c r="O16" i="4"/>
  <c r="O17" i="4"/>
  <c r="O18" i="4"/>
  <c r="O19" i="4"/>
  <c r="O20" i="4"/>
  <c r="O21" i="4"/>
  <c r="O22" i="4"/>
  <c r="O6" i="5"/>
  <c r="O7" i="5"/>
  <c r="O8" i="5"/>
  <c r="O9" i="5"/>
  <c r="O10" i="5"/>
  <c r="O11" i="5"/>
  <c r="O12" i="5"/>
  <c r="O13" i="5"/>
  <c r="O14" i="5"/>
  <c r="O15" i="5"/>
  <c r="O16" i="5"/>
  <c r="O17" i="5"/>
  <c r="O18" i="5"/>
  <c r="O19" i="5"/>
  <c r="O20" i="5"/>
  <c r="O21" i="5"/>
  <c r="O22" i="5"/>
  <c r="O6" i="7"/>
  <c r="O7" i="7"/>
  <c r="O8" i="7"/>
  <c r="O9" i="7"/>
  <c r="O10" i="7"/>
  <c r="O11" i="7"/>
  <c r="O12" i="7"/>
  <c r="O13" i="7"/>
  <c r="O14" i="7"/>
  <c r="O15" i="7"/>
  <c r="O16" i="7"/>
  <c r="O17" i="7"/>
  <c r="O18" i="7"/>
  <c r="O19" i="7"/>
  <c r="O20" i="7"/>
  <c r="O21" i="7"/>
  <c r="O22" i="7"/>
  <c r="O6" i="8"/>
  <c r="O7" i="8"/>
  <c r="O8" i="8"/>
  <c r="O9" i="8"/>
  <c r="O10" i="8"/>
  <c r="O11" i="8"/>
  <c r="O12" i="8"/>
  <c r="O13" i="8"/>
  <c r="O14" i="8"/>
  <c r="O15" i="8"/>
  <c r="O16" i="8"/>
  <c r="O17" i="8"/>
  <c r="O18" i="8"/>
  <c r="O19" i="8"/>
  <c r="O20" i="8"/>
  <c r="O21" i="8"/>
  <c r="O22" i="8"/>
  <c r="O6" i="9"/>
  <c r="O7" i="9"/>
  <c r="O8" i="9"/>
  <c r="O9" i="9"/>
  <c r="O10" i="9"/>
  <c r="O11" i="9"/>
  <c r="O12" i="9"/>
  <c r="O13" i="9"/>
  <c r="O14" i="9"/>
  <c r="O15" i="9"/>
  <c r="O16" i="9"/>
  <c r="O17" i="9"/>
  <c r="O18" i="9"/>
  <c r="O19" i="9"/>
  <c r="O20" i="9"/>
  <c r="O21" i="9"/>
  <c r="O22" i="9"/>
  <c r="O6" i="10"/>
  <c r="O7" i="10"/>
  <c r="O8" i="10"/>
  <c r="O9" i="10"/>
  <c r="O10" i="10"/>
  <c r="O11" i="10"/>
  <c r="O12" i="10"/>
  <c r="O13" i="10"/>
  <c r="O14" i="10"/>
  <c r="O15" i="10"/>
  <c r="O16" i="10"/>
  <c r="O17" i="10"/>
  <c r="O18" i="10"/>
  <c r="O19" i="10"/>
  <c r="O20" i="10"/>
  <c r="O21" i="10"/>
  <c r="O22" i="10"/>
  <c r="O6" i="11"/>
  <c r="O7" i="11"/>
  <c r="O8" i="11"/>
  <c r="O9" i="11"/>
  <c r="O10" i="11"/>
  <c r="O11" i="11"/>
  <c r="O12" i="11"/>
  <c r="O13" i="11"/>
  <c r="O14" i="11"/>
  <c r="O15" i="11"/>
  <c r="O16" i="11"/>
  <c r="O17" i="11"/>
  <c r="O18" i="11"/>
  <c r="O19" i="11"/>
  <c r="O20" i="11"/>
  <c r="O21" i="11"/>
  <c r="O22" i="11"/>
  <c r="O6" i="12"/>
  <c r="O7" i="12"/>
  <c r="O8" i="12"/>
  <c r="O9" i="12"/>
  <c r="O10" i="12"/>
  <c r="O11" i="12"/>
  <c r="O12" i="12"/>
  <c r="O13" i="12"/>
  <c r="O14" i="12"/>
  <c r="O15" i="12"/>
  <c r="O16" i="12"/>
  <c r="O17" i="12"/>
  <c r="O18" i="12"/>
  <c r="O19" i="12"/>
  <c r="O20" i="12"/>
  <c r="O21" i="12"/>
  <c r="O22" i="12"/>
  <c r="O6" i="13"/>
  <c r="O7" i="13"/>
  <c r="O8" i="13"/>
  <c r="O9" i="13"/>
  <c r="O10" i="13"/>
  <c r="O11" i="13"/>
  <c r="O12" i="13"/>
  <c r="O13" i="13"/>
  <c r="O14" i="13"/>
  <c r="O15" i="13"/>
  <c r="O16" i="13"/>
  <c r="O17" i="13"/>
  <c r="O18" i="13"/>
  <c r="O19" i="13"/>
  <c r="O20" i="13"/>
  <c r="O21" i="13"/>
  <c r="O22" i="13"/>
  <c r="O6" i="14"/>
  <c r="O7" i="14"/>
  <c r="O8" i="14"/>
  <c r="O9" i="14"/>
  <c r="O10" i="14"/>
  <c r="O11" i="14"/>
  <c r="O12" i="14"/>
  <c r="O13" i="14"/>
  <c r="O14" i="14"/>
  <c r="O15" i="14"/>
  <c r="O16" i="14"/>
  <c r="O17" i="14"/>
  <c r="O18" i="14"/>
  <c r="O19" i="14"/>
  <c r="O20" i="14"/>
  <c r="O21" i="14"/>
  <c r="O22" i="14"/>
  <c r="O6" i="15"/>
  <c r="O7" i="15"/>
  <c r="O8" i="15"/>
  <c r="O9" i="15"/>
  <c r="O10" i="15"/>
  <c r="O11" i="15"/>
  <c r="O12" i="15"/>
  <c r="O13" i="15"/>
  <c r="O14" i="15"/>
  <c r="O15" i="15"/>
  <c r="O16" i="15"/>
  <c r="O17" i="15"/>
  <c r="O18" i="15"/>
  <c r="O19" i="15"/>
  <c r="O20" i="15"/>
  <c r="O21" i="15"/>
  <c r="O22" i="15"/>
  <c r="O6" i="16"/>
  <c r="O7" i="16"/>
  <c r="O8" i="16"/>
  <c r="O9" i="16"/>
  <c r="O10" i="16"/>
  <c r="O11" i="16"/>
  <c r="O12" i="16"/>
  <c r="O13" i="16"/>
  <c r="O14" i="16"/>
  <c r="O15" i="16"/>
  <c r="O16" i="16"/>
  <c r="O17" i="16"/>
  <c r="O18" i="16"/>
  <c r="O19" i="16"/>
  <c r="O20" i="16"/>
  <c r="O21" i="16"/>
  <c r="O22" i="16"/>
  <c r="O6" i="17"/>
  <c r="O7" i="17"/>
  <c r="O8" i="17"/>
  <c r="O9" i="17"/>
  <c r="O10" i="17"/>
  <c r="O11" i="17"/>
  <c r="O12" i="17"/>
  <c r="O13" i="17"/>
  <c r="O14" i="17"/>
  <c r="O15" i="17"/>
  <c r="O16" i="17"/>
  <c r="O17" i="17"/>
  <c r="O18" i="17"/>
  <c r="O19" i="17"/>
  <c r="O20" i="17"/>
  <c r="O21" i="17"/>
  <c r="O22" i="17"/>
  <c r="C53" i="20"/>
  <c r="T6" i="3"/>
  <c r="T22" i="3"/>
  <c r="T6" i="4"/>
  <c r="T22" i="4"/>
  <c r="T6" i="5"/>
  <c r="T22" i="5"/>
  <c r="T6" i="7"/>
  <c r="T22" i="7"/>
  <c r="T6" i="8"/>
  <c r="T22" i="8"/>
  <c r="T6" i="9"/>
  <c r="T22" i="9"/>
  <c r="T6" i="10"/>
  <c r="T22" i="10"/>
  <c r="T6" i="11"/>
  <c r="T22" i="11"/>
  <c r="T6" i="12"/>
  <c r="T22" i="12"/>
  <c r="T6" i="13"/>
  <c r="T22" i="13"/>
  <c r="T6" i="14"/>
  <c r="T22" i="14"/>
  <c r="T6" i="15"/>
  <c r="T22" i="15"/>
  <c r="T6" i="16"/>
  <c r="T22" i="16"/>
  <c r="T6" i="17"/>
  <c r="T22" i="17"/>
  <c r="H15" i="20"/>
  <c r="V25" i="22"/>
  <c r="M25" i="22"/>
  <c r="E25" i="22"/>
  <c r="L27" i="22"/>
  <c r="J6" i="3"/>
  <c r="J22" i="3"/>
  <c r="AB6" i="3"/>
  <c r="AB22" i="3"/>
  <c r="AB6" i="4"/>
  <c r="AB22" i="4"/>
  <c r="AB6" i="5"/>
  <c r="AB22" i="5"/>
  <c r="AB6" i="7"/>
  <c r="AB22" i="7"/>
  <c r="AB6" i="8"/>
  <c r="AB22" i="8"/>
  <c r="AB6" i="9"/>
  <c r="AB22" i="9"/>
  <c r="AB6" i="10"/>
  <c r="AB22" i="10"/>
  <c r="AB6" i="11"/>
  <c r="AB22" i="11"/>
  <c r="AB6" i="12"/>
  <c r="AB22" i="12"/>
  <c r="AB6" i="13"/>
  <c r="AB22" i="13"/>
  <c r="AB6" i="14"/>
  <c r="AB22" i="14"/>
  <c r="AB6" i="15"/>
  <c r="AB22" i="15"/>
  <c r="AB6" i="16"/>
  <c r="AB22" i="16"/>
  <c r="AB6" i="17"/>
  <c r="AB22" i="17"/>
  <c r="C12" i="20"/>
  <c r="AE25" i="22"/>
  <c r="N27" i="22"/>
  <c r="AA6" i="4"/>
  <c r="AA22" i="4"/>
  <c r="AA6" i="5"/>
  <c r="AA22" i="5"/>
  <c r="K6" i="3"/>
  <c r="K22" i="3"/>
  <c r="K6" i="4"/>
  <c r="K22" i="4"/>
  <c r="K6" i="5"/>
  <c r="K22" i="5"/>
  <c r="AE25" i="3"/>
  <c r="M25" i="3"/>
  <c r="M25" i="4"/>
  <c r="AE25" i="4"/>
  <c r="AA6" i="7"/>
  <c r="AA22" i="7"/>
  <c r="AE25" i="5"/>
  <c r="E27" i="23"/>
  <c r="E27" i="16"/>
  <c r="E27" i="12"/>
  <c r="E27" i="22"/>
  <c r="E27" i="9"/>
  <c r="E27" i="8"/>
  <c r="E27" i="5"/>
  <c r="E27" i="11"/>
  <c r="E27" i="14"/>
  <c r="E27" i="4"/>
  <c r="D17" i="26"/>
  <c r="E27" i="15"/>
  <c r="E27" i="7"/>
  <c r="E27" i="3"/>
  <c r="R6" i="4"/>
  <c r="R22" i="4"/>
  <c r="V25" i="3"/>
  <c r="N27" i="3"/>
  <c r="K6" i="7"/>
  <c r="K22" i="7"/>
  <c r="M25" i="5"/>
  <c r="E25" i="3"/>
  <c r="L27" i="3"/>
  <c r="J6" i="4"/>
  <c r="J22" i="4"/>
  <c r="E27" i="10"/>
  <c r="L17" i="23"/>
  <c r="P16" i="23"/>
  <c r="P15" i="23"/>
  <c r="P12" i="23"/>
  <c r="P8" i="28"/>
  <c r="L9" i="28"/>
  <c r="L27" i="28"/>
  <c r="P13" i="23"/>
  <c r="P10" i="23"/>
  <c r="M25" i="7"/>
  <c r="K6" i="8"/>
  <c r="K22" i="8"/>
  <c r="P9" i="28"/>
  <c r="L10" i="28"/>
  <c r="AE25" i="7"/>
  <c r="AA6" i="8"/>
  <c r="AA22" i="8"/>
  <c r="E25" i="4"/>
  <c r="L27" i="4"/>
  <c r="J6" i="5"/>
  <c r="J22" i="5"/>
  <c r="L18" i="23"/>
  <c r="P17" i="23"/>
  <c r="R6" i="5"/>
  <c r="R22" i="5"/>
  <c r="V25" i="4"/>
  <c r="N27" i="4"/>
  <c r="J6" i="7"/>
  <c r="J22" i="7"/>
  <c r="E25" i="5"/>
  <c r="L27" i="5"/>
  <c r="R6" i="7"/>
  <c r="R22" i="7"/>
  <c r="V25" i="5"/>
  <c r="N27" i="5"/>
  <c r="AA6" i="9"/>
  <c r="AA22" i="9"/>
  <c r="AE25" i="8"/>
  <c r="M25" i="8"/>
  <c r="K6" i="9"/>
  <c r="K22" i="9"/>
  <c r="P10" i="28"/>
  <c r="L11" i="28"/>
  <c r="L19" i="23"/>
  <c r="P18" i="23"/>
  <c r="M25" i="9"/>
  <c r="K6" i="10"/>
  <c r="K22" i="10"/>
  <c r="P19" i="23"/>
  <c r="L20" i="23"/>
  <c r="V25" i="7"/>
  <c r="N27" i="7"/>
  <c r="R6" i="8"/>
  <c r="R22" i="8"/>
  <c r="P11" i="28"/>
  <c r="L12" i="28"/>
  <c r="AE25" i="9"/>
  <c r="AA6" i="10"/>
  <c r="AA22" i="10"/>
  <c r="E25" i="7"/>
  <c r="L27" i="7"/>
  <c r="J6" i="8"/>
  <c r="J22" i="8"/>
  <c r="J6" i="9"/>
  <c r="J22" i="9"/>
  <c r="E25" i="8"/>
  <c r="L27" i="8"/>
  <c r="L21" i="23"/>
  <c r="P20" i="23"/>
  <c r="AA6" i="11"/>
  <c r="AA22" i="11"/>
  <c r="AE25" i="10"/>
  <c r="V25" i="8"/>
  <c r="N27" i="8"/>
  <c r="R6" i="9"/>
  <c r="R22" i="9"/>
  <c r="M25" i="10"/>
  <c r="K6" i="11"/>
  <c r="K22" i="11"/>
  <c r="P12" i="28"/>
  <c r="L13" i="28"/>
  <c r="L22" i="23"/>
  <c r="P21" i="23"/>
  <c r="P13" i="28"/>
  <c r="L14" i="28"/>
  <c r="M25" i="11"/>
  <c r="K6" i="12"/>
  <c r="K22" i="12"/>
  <c r="R6" i="10"/>
  <c r="R22" i="10"/>
  <c r="V25" i="9"/>
  <c r="N27" i="9"/>
  <c r="AE25" i="11"/>
  <c r="AA6" i="12"/>
  <c r="AA22" i="12"/>
  <c r="E25" i="9"/>
  <c r="L27" i="9"/>
  <c r="J6" i="10"/>
  <c r="J22" i="10"/>
  <c r="V25" i="10"/>
  <c r="N27" i="10"/>
  <c r="R6" i="11"/>
  <c r="R22" i="11"/>
  <c r="J6" i="11"/>
  <c r="J22" i="11"/>
  <c r="E25" i="10"/>
  <c r="L27" i="10"/>
  <c r="P14" i="28"/>
  <c r="L15" i="28"/>
  <c r="AE25" i="12"/>
  <c r="AA6" i="13"/>
  <c r="AA22" i="13"/>
  <c r="M25" i="12"/>
  <c r="K6" i="13"/>
  <c r="K22" i="13"/>
  <c r="L6" i="22"/>
  <c r="P22" i="23"/>
  <c r="AE25" i="13"/>
  <c r="AA6" i="14"/>
  <c r="AA22" i="14"/>
  <c r="V25" i="11"/>
  <c r="N27" i="11"/>
  <c r="R6" i="12"/>
  <c r="R22" i="12"/>
  <c r="L7" i="22"/>
  <c r="P6" i="22"/>
  <c r="E25" i="11"/>
  <c r="L27" i="11"/>
  <c r="J6" i="12"/>
  <c r="J22" i="12"/>
  <c r="M25" i="13"/>
  <c r="K6" i="14"/>
  <c r="K22" i="14"/>
  <c r="P15" i="28"/>
  <c r="L16" i="28"/>
  <c r="P16" i="28"/>
  <c r="L17" i="28"/>
  <c r="J6" i="13"/>
  <c r="J22" i="13"/>
  <c r="E25" i="12"/>
  <c r="L27" i="12"/>
  <c r="M25" i="14"/>
  <c r="K6" i="15"/>
  <c r="K22" i="15"/>
  <c r="AE25" i="14"/>
  <c r="AA6" i="15"/>
  <c r="AA22" i="15"/>
  <c r="V25" i="12"/>
  <c r="N27" i="12"/>
  <c r="R6" i="13"/>
  <c r="R22" i="13"/>
  <c r="L8" i="22"/>
  <c r="P7" i="22"/>
  <c r="AA6" i="16"/>
  <c r="AA22" i="16"/>
  <c r="AE25" i="15"/>
  <c r="V25" i="13"/>
  <c r="N27" i="13"/>
  <c r="R6" i="14"/>
  <c r="R22" i="14"/>
  <c r="P17" i="28"/>
  <c r="L18" i="28"/>
  <c r="L9" i="22"/>
  <c r="P8" i="22"/>
  <c r="J6" i="14"/>
  <c r="J22" i="14"/>
  <c r="E25" i="13"/>
  <c r="L27" i="13"/>
  <c r="K6" i="16"/>
  <c r="K22" i="16"/>
  <c r="M25" i="15"/>
  <c r="V25" i="14"/>
  <c r="N27" i="14"/>
  <c r="R6" i="15"/>
  <c r="R22" i="15"/>
  <c r="L10" i="22"/>
  <c r="P9" i="22"/>
  <c r="M25" i="16"/>
  <c r="K6" i="17"/>
  <c r="K22" i="17"/>
  <c r="M25" i="17"/>
  <c r="P18" i="28"/>
  <c r="L19" i="28"/>
  <c r="E25" i="14"/>
  <c r="L27" i="14"/>
  <c r="J6" i="15"/>
  <c r="J22" i="15"/>
  <c r="AE25" i="16"/>
  <c r="AA6" i="17"/>
  <c r="AA22" i="17"/>
  <c r="P19" i="28"/>
  <c r="L20" i="28"/>
  <c r="L11" i="22"/>
  <c r="P10" i="22"/>
  <c r="R6" i="16"/>
  <c r="R22" i="16"/>
  <c r="V25" i="15"/>
  <c r="N27" i="15"/>
  <c r="C9" i="20"/>
  <c r="C32" i="20"/>
  <c r="AE25" i="17"/>
  <c r="E25" i="15"/>
  <c r="L27" i="15"/>
  <c r="J6" i="16"/>
  <c r="J22" i="16"/>
  <c r="J6" i="17"/>
  <c r="J22" i="17"/>
  <c r="E25" i="17"/>
  <c r="L27" i="17"/>
  <c r="E25" i="16"/>
  <c r="L27" i="16"/>
  <c r="P20" i="28"/>
  <c r="L21" i="28"/>
  <c r="L12" i="22"/>
  <c r="P11" i="22"/>
  <c r="R6" i="17"/>
  <c r="R22" i="17"/>
  <c r="V25" i="16"/>
  <c r="N27" i="16"/>
  <c r="P12" i="22"/>
  <c r="L13" i="22"/>
  <c r="L22" i="28"/>
  <c r="P22" i="28"/>
  <c r="P21" i="28"/>
  <c r="H9" i="20"/>
  <c r="H32" i="20"/>
  <c r="V25" i="17"/>
  <c r="N27" i="17"/>
  <c r="L14" i="22"/>
  <c r="P13" i="22"/>
  <c r="C35" i="20"/>
  <c r="H38" i="20"/>
  <c r="H35" i="20"/>
  <c r="H53" i="20"/>
  <c r="H50" i="20"/>
  <c r="H56" i="20"/>
  <c r="C38" i="20"/>
  <c r="P14" i="22"/>
  <c r="L15" i="22"/>
  <c r="L16" i="22"/>
  <c r="P15" i="22"/>
  <c r="P16" i="22"/>
  <c r="L17" i="22"/>
  <c r="L18" i="22"/>
  <c r="P17" i="22"/>
  <c r="P18" i="22"/>
  <c r="L19" i="22"/>
  <c r="L20" i="22"/>
  <c r="P19" i="22"/>
  <c r="P20" i="22"/>
  <c r="L21" i="22"/>
  <c r="L22" i="22"/>
  <c r="P21" i="22"/>
  <c r="P22" i="22"/>
  <c r="L6" i="3"/>
  <c r="L7" i="3"/>
  <c r="P6" i="3"/>
  <c r="L8" i="3"/>
  <c r="P7" i="3"/>
  <c r="L9" i="3"/>
  <c r="P8" i="3"/>
  <c r="P9" i="3"/>
  <c r="L10" i="3"/>
  <c r="L11" i="3"/>
  <c r="P10" i="3"/>
  <c r="P11" i="3"/>
  <c r="L12" i="3"/>
  <c r="L13" i="3"/>
  <c r="P12" i="3"/>
  <c r="P13" i="3"/>
  <c r="L14" i="3"/>
  <c r="L15" i="3"/>
  <c r="P14" i="3"/>
  <c r="P15" i="3"/>
  <c r="L16" i="3"/>
  <c r="L17" i="3"/>
  <c r="P16" i="3"/>
  <c r="P17" i="3"/>
  <c r="L18" i="3"/>
  <c r="L19" i="3"/>
  <c r="P18" i="3"/>
  <c r="P19" i="3"/>
  <c r="L20" i="3"/>
  <c r="L21" i="3"/>
  <c r="P20" i="3"/>
  <c r="P21" i="3"/>
  <c r="L22" i="3"/>
  <c r="L6" i="4"/>
  <c r="P22" i="3"/>
  <c r="P6" i="4"/>
  <c r="L7" i="4"/>
  <c r="L8" i="4"/>
  <c r="P7" i="4"/>
  <c r="P8" i="4"/>
  <c r="L9" i="4"/>
  <c r="L10" i="4"/>
  <c r="P9" i="4"/>
  <c r="P10" i="4"/>
  <c r="L11" i="4"/>
  <c r="L12" i="4"/>
  <c r="P11" i="4"/>
  <c r="P12" i="4"/>
  <c r="L13" i="4"/>
  <c r="L14" i="4"/>
  <c r="P13" i="4"/>
  <c r="P14" i="4"/>
  <c r="L15" i="4"/>
  <c r="L16" i="4"/>
  <c r="P15" i="4"/>
  <c r="P16" i="4"/>
  <c r="L17" i="4"/>
  <c r="L18" i="4"/>
  <c r="P17" i="4"/>
  <c r="P18" i="4"/>
  <c r="L19" i="4"/>
  <c r="L20" i="4"/>
  <c r="P19" i="4"/>
  <c r="P20" i="4"/>
  <c r="L21" i="4"/>
  <c r="L22" i="4"/>
  <c r="P21" i="4"/>
  <c r="P22" i="4"/>
  <c r="L6" i="5"/>
  <c r="L7" i="5"/>
  <c r="P6" i="5"/>
  <c r="P7" i="5"/>
  <c r="L8" i="5"/>
  <c r="L9" i="5"/>
  <c r="P8" i="5"/>
  <c r="P9" i="5"/>
  <c r="L10" i="5"/>
  <c r="L11" i="5"/>
  <c r="P10" i="5"/>
  <c r="P11" i="5"/>
  <c r="L12" i="5"/>
  <c r="L13" i="5"/>
  <c r="P12" i="5"/>
  <c r="P13" i="5"/>
  <c r="L14" i="5"/>
  <c r="L15" i="5"/>
  <c r="P14" i="5"/>
  <c r="P15" i="5"/>
  <c r="L16" i="5"/>
  <c r="L17" i="5"/>
  <c r="P16" i="5"/>
  <c r="P17" i="5"/>
  <c r="L18" i="5"/>
  <c r="L19" i="5"/>
  <c r="P18" i="5"/>
  <c r="P19" i="5"/>
  <c r="L20" i="5"/>
  <c r="L21" i="5"/>
  <c r="P20" i="5"/>
  <c r="P21" i="5"/>
  <c r="L22" i="5"/>
  <c r="L6" i="7"/>
  <c r="P22" i="5"/>
  <c r="P6" i="7"/>
  <c r="L7" i="7"/>
  <c r="L8" i="7"/>
  <c r="P7" i="7"/>
  <c r="P8" i="7"/>
  <c r="L9" i="7"/>
  <c r="L10" i="7"/>
  <c r="P9" i="7"/>
  <c r="P10" i="7"/>
  <c r="L11" i="7"/>
  <c r="L12" i="7"/>
  <c r="P11" i="7"/>
  <c r="P12" i="7"/>
  <c r="L13" i="7"/>
  <c r="L14" i="7"/>
  <c r="P13" i="7"/>
  <c r="P14" i="7"/>
  <c r="L15" i="7"/>
  <c r="L16" i="7"/>
  <c r="P15" i="7"/>
  <c r="P16" i="7"/>
  <c r="L17" i="7"/>
  <c r="L18" i="7"/>
  <c r="P17" i="7"/>
  <c r="P18" i="7"/>
  <c r="L19" i="7"/>
  <c r="L20" i="7"/>
  <c r="P19" i="7"/>
  <c r="L21" i="7"/>
  <c r="P20" i="7"/>
  <c r="L22" i="7"/>
  <c r="P21" i="7"/>
  <c r="L6" i="8"/>
  <c r="P22" i="7"/>
  <c r="L7" i="8"/>
  <c r="P6" i="8"/>
  <c r="L8" i="8"/>
  <c r="P7" i="8"/>
  <c r="L9" i="8"/>
  <c r="P8" i="8"/>
  <c r="L10" i="8"/>
  <c r="P9" i="8"/>
  <c r="L11" i="8"/>
  <c r="P10" i="8"/>
  <c r="L12" i="8"/>
  <c r="P11" i="8"/>
  <c r="L13" i="8"/>
  <c r="P12" i="8"/>
  <c r="L14" i="8"/>
  <c r="P13" i="8"/>
  <c r="L15" i="8"/>
  <c r="P14" i="8"/>
  <c r="P15" i="8"/>
  <c r="L16" i="8"/>
  <c r="L17" i="8"/>
  <c r="P16" i="8"/>
  <c r="P17" i="8"/>
  <c r="L18" i="8"/>
  <c r="L19" i="8"/>
  <c r="P18" i="8"/>
  <c r="P19" i="8"/>
  <c r="L20" i="8"/>
  <c r="L21" i="8"/>
  <c r="P20" i="8"/>
  <c r="P21" i="8"/>
  <c r="L22" i="8"/>
  <c r="L6" i="9"/>
  <c r="P22" i="8"/>
  <c r="P6" i="9"/>
  <c r="L7" i="9"/>
  <c r="L8" i="9"/>
  <c r="P7" i="9"/>
  <c r="P8" i="9"/>
  <c r="L9" i="9"/>
  <c r="P9" i="9"/>
  <c r="L10" i="9"/>
  <c r="P10" i="9"/>
  <c r="L11" i="9"/>
  <c r="P11" i="9"/>
  <c r="L12" i="9"/>
  <c r="P12" i="9"/>
  <c r="L13" i="9"/>
  <c r="P13" i="9"/>
  <c r="L14" i="9"/>
  <c r="P14" i="9"/>
  <c r="L15" i="9"/>
  <c r="P15" i="9"/>
  <c r="L16" i="9"/>
  <c r="P16" i="9"/>
  <c r="L17" i="9"/>
  <c r="P17" i="9"/>
  <c r="L18" i="9"/>
  <c r="P18" i="9"/>
  <c r="L19" i="9"/>
  <c r="P19" i="9"/>
  <c r="L20" i="9"/>
  <c r="P20" i="9"/>
  <c r="L21" i="9"/>
  <c r="P21" i="9"/>
  <c r="L22" i="9"/>
  <c r="P22" i="9"/>
  <c r="L6" i="10"/>
  <c r="P6" i="10"/>
  <c r="L7" i="10"/>
  <c r="P7" i="10"/>
  <c r="L8" i="10"/>
  <c r="P8" i="10"/>
  <c r="L9" i="10"/>
  <c r="P9" i="10"/>
  <c r="L10" i="10"/>
  <c r="P10" i="10"/>
  <c r="L11" i="10"/>
  <c r="P11" i="10"/>
  <c r="L12" i="10"/>
  <c r="P12" i="10"/>
  <c r="L13" i="10"/>
  <c r="P13" i="10"/>
  <c r="L14" i="10"/>
  <c r="P14" i="10"/>
  <c r="L15" i="10"/>
  <c r="P15" i="10"/>
  <c r="L16" i="10"/>
  <c r="P16" i="10"/>
  <c r="L17" i="10"/>
  <c r="P17" i="10"/>
  <c r="L18" i="10"/>
  <c r="L19" i="10"/>
  <c r="P18" i="10"/>
  <c r="P19" i="10"/>
  <c r="L20" i="10"/>
  <c r="L21" i="10"/>
  <c r="P20" i="10"/>
  <c r="P21" i="10"/>
  <c r="L22" i="10"/>
  <c r="P22" i="10"/>
  <c r="L6" i="11"/>
  <c r="P6" i="11"/>
  <c r="L7" i="11"/>
  <c r="P7" i="11"/>
  <c r="L8" i="11"/>
  <c r="P8" i="11"/>
  <c r="L9" i="11"/>
  <c r="L10" i="11"/>
  <c r="P9" i="11"/>
  <c r="P10" i="11"/>
  <c r="L11" i="11"/>
  <c r="L12" i="11"/>
  <c r="P11" i="11"/>
  <c r="P12" i="11"/>
  <c r="L13" i="11"/>
  <c r="P13" i="11"/>
  <c r="L14" i="11"/>
  <c r="P14" i="11"/>
  <c r="L15" i="11"/>
  <c r="P15" i="11"/>
  <c r="L16" i="11"/>
  <c r="P16" i="11"/>
  <c r="L17" i="11"/>
  <c r="L18" i="11"/>
  <c r="P17" i="11"/>
  <c r="P18" i="11"/>
  <c r="L19" i="11"/>
  <c r="P19" i="11"/>
  <c r="L20" i="11"/>
  <c r="P20" i="11"/>
  <c r="L21" i="11"/>
  <c r="P21" i="11"/>
  <c r="L22" i="11"/>
  <c r="P22" i="11"/>
  <c r="L6" i="12"/>
  <c r="P6" i="12"/>
  <c r="L7" i="12"/>
  <c r="P7" i="12"/>
  <c r="L8" i="12"/>
  <c r="L9" i="12"/>
  <c r="P8" i="12"/>
  <c r="P9" i="12"/>
  <c r="L10" i="12"/>
  <c r="P10" i="12"/>
  <c r="L11" i="12"/>
  <c r="P11" i="12"/>
  <c r="L12" i="12"/>
  <c r="P12" i="12"/>
  <c r="L13" i="12"/>
  <c r="P13" i="12"/>
  <c r="L14" i="12"/>
  <c r="P14" i="12"/>
  <c r="L15" i="12"/>
  <c r="P15" i="12"/>
  <c r="L16" i="12"/>
  <c r="L17" i="12"/>
  <c r="P16" i="12"/>
  <c r="P17" i="12"/>
  <c r="L18" i="12"/>
  <c r="L19" i="12"/>
  <c r="P18" i="12"/>
  <c r="P19" i="12"/>
  <c r="L20" i="12"/>
  <c r="P20" i="12"/>
  <c r="L21" i="12"/>
  <c r="P21" i="12"/>
  <c r="L22" i="12"/>
  <c r="P22" i="12"/>
  <c r="L6" i="13"/>
  <c r="P6" i="13"/>
  <c r="L7" i="13"/>
  <c r="L8" i="13"/>
  <c r="P7" i="13"/>
  <c r="P8" i="13"/>
  <c r="L9" i="13"/>
  <c r="L10" i="13"/>
  <c r="P9" i="13"/>
  <c r="P10" i="13"/>
  <c r="L11" i="13"/>
  <c r="P11" i="13"/>
  <c r="L12" i="13"/>
  <c r="P12" i="13"/>
  <c r="L13" i="13"/>
  <c r="P13" i="13"/>
  <c r="L14" i="13"/>
  <c r="P14" i="13"/>
  <c r="L15" i="13"/>
  <c r="L16" i="13"/>
  <c r="P15" i="13"/>
  <c r="P16" i="13"/>
  <c r="L17" i="13"/>
  <c r="L18" i="13"/>
  <c r="P17" i="13"/>
  <c r="P18" i="13"/>
  <c r="L19" i="13"/>
  <c r="P19" i="13"/>
  <c r="L20" i="13"/>
  <c r="P20" i="13"/>
  <c r="L21" i="13"/>
  <c r="P21" i="13"/>
  <c r="L22" i="13"/>
  <c r="P22" i="13"/>
  <c r="L6" i="14"/>
  <c r="L7" i="14"/>
  <c r="P6" i="14"/>
  <c r="P7" i="14"/>
  <c r="L8" i="14"/>
  <c r="P8" i="14"/>
  <c r="L9" i="14"/>
  <c r="P9" i="14"/>
  <c r="L10" i="14"/>
  <c r="P10" i="14"/>
  <c r="L11" i="14"/>
  <c r="P11" i="14"/>
  <c r="L12" i="14"/>
  <c r="P12" i="14"/>
  <c r="L13" i="14"/>
  <c r="P13" i="14"/>
  <c r="L14" i="14"/>
  <c r="L15" i="14"/>
  <c r="P14" i="14"/>
  <c r="P15" i="14"/>
  <c r="L16" i="14"/>
  <c r="P16" i="14"/>
  <c r="L17" i="14"/>
  <c r="P17" i="14"/>
  <c r="L18" i="14"/>
  <c r="P18" i="14"/>
  <c r="L19" i="14"/>
  <c r="P19" i="14"/>
  <c r="L20" i="14"/>
  <c r="P20" i="14"/>
  <c r="L21" i="14"/>
  <c r="P21" i="14"/>
  <c r="L22" i="14"/>
  <c r="L6" i="15"/>
  <c r="P22" i="14"/>
  <c r="P6" i="15"/>
  <c r="L7" i="15"/>
  <c r="L8" i="15"/>
  <c r="P7" i="15"/>
  <c r="P8" i="15"/>
  <c r="L9" i="15"/>
  <c r="P9" i="15"/>
  <c r="L10" i="15"/>
  <c r="P10" i="15"/>
  <c r="L11" i="15"/>
  <c r="P11" i="15"/>
  <c r="L12" i="15"/>
  <c r="P12" i="15"/>
  <c r="L13" i="15"/>
  <c r="L14" i="15"/>
  <c r="P13" i="15"/>
  <c r="P14" i="15"/>
  <c r="L15" i="15"/>
  <c r="L16" i="15"/>
  <c r="P15" i="15"/>
  <c r="P16" i="15"/>
  <c r="L17" i="15"/>
  <c r="P17" i="15"/>
  <c r="L18" i="15"/>
  <c r="P18" i="15"/>
  <c r="L19" i="15"/>
  <c r="P19" i="15"/>
  <c r="L20" i="15"/>
  <c r="P20" i="15"/>
  <c r="L21" i="15"/>
  <c r="L22" i="15"/>
  <c r="P21" i="15"/>
  <c r="P22" i="15"/>
  <c r="L6" i="16"/>
  <c r="L7" i="16"/>
  <c r="P6" i="16"/>
  <c r="P7" i="16"/>
  <c r="L8" i="16"/>
  <c r="P8" i="16"/>
  <c r="L9" i="16"/>
  <c r="P9" i="16"/>
  <c r="L10" i="16"/>
  <c r="P10" i="16"/>
  <c r="L11" i="16"/>
  <c r="P11" i="16"/>
  <c r="L12" i="16"/>
  <c r="L13" i="16"/>
  <c r="P12" i="16"/>
  <c r="P13" i="16"/>
  <c r="L14" i="16"/>
  <c r="P14" i="16"/>
  <c r="L15" i="16"/>
  <c r="P15" i="16"/>
  <c r="L16" i="16"/>
  <c r="P16" i="16"/>
  <c r="L17" i="16"/>
  <c r="P17" i="16"/>
  <c r="L18" i="16"/>
  <c r="L19" i="16"/>
  <c r="P18" i="16"/>
  <c r="P19" i="16"/>
  <c r="L20" i="16"/>
  <c r="L21" i="16"/>
  <c r="P20" i="16"/>
  <c r="P21" i="16"/>
  <c r="L22" i="16"/>
  <c r="P22" i="16"/>
  <c r="L6" i="17"/>
  <c r="L7" i="17"/>
  <c r="P6" i="17"/>
  <c r="P7" i="17"/>
  <c r="L8" i="17"/>
  <c r="L9" i="17"/>
  <c r="P8" i="17"/>
  <c r="P9" i="17"/>
  <c r="L10" i="17"/>
  <c r="L11" i="17"/>
  <c r="P10" i="17"/>
  <c r="L12" i="17"/>
  <c r="P11" i="17"/>
  <c r="P12" i="17"/>
  <c r="L13" i="17"/>
  <c r="P13" i="17"/>
  <c r="L14" i="17"/>
  <c r="L15" i="17"/>
  <c r="P14" i="17"/>
  <c r="P15" i="17"/>
  <c r="L16" i="17"/>
  <c r="P16" i="17"/>
  <c r="L17" i="17"/>
  <c r="L18" i="17"/>
  <c r="P17" i="17"/>
  <c r="L19" i="17"/>
  <c r="P18" i="17"/>
  <c r="P19" i="17"/>
  <c r="L20" i="17"/>
  <c r="P20" i="17"/>
  <c r="L21" i="17"/>
  <c r="P21" i="17"/>
  <c r="L22" i="17"/>
  <c r="P22" i="17"/>
  <c r="C50" i="20"/>
  <c r="D15" i="26"/>
  <c r="D19" i="26"/>
  <c r="C48" i="26"/>
  <c r="C56" i="20"/>
  <c r="G58" i="20"/>
  <c r="F30" i="3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OCCE YONNE</author>
  </authors>
  <commentList>
    <comment ref="C1" authorId="0" shapeId="0" xr:uid="{71182AA5-4891-42C0-87FB-375FB9D34DC5}">
      <text>
        <r>
          <rPr>
            <b/>
            <sz val="12"/>
            <color indexed="81"/>
            <rFont val="Times New Roman"/>
            <family val="1"/>
          </rPr>
          <t>Cahier à imprimer en recto/verso (page 1 et 2) pour chaque régie d'avance</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xml:space="preserve"> </author>
  </authors>
  <commentList>
    <comment ref="B1" authorId="0" shapeId="0" xr:uid="{460CC493-E694-4EF7-99DF-8D05FCDDF2CE}">
      <text>
        <r>
          <rPr>
            <b/>
            <sz val="12"/>
            <color indexed="81"/>
            <rFont val="Baskerville Old Face"/>
            <family val="1"/>
          </rPr>
          <t>Elle est à utiliser, dans le cadre d'une régie d'avance, par l'enseignant qui reçoit de l'argent des familles ou tout autre produit. Elle doit ensuite être transmise, avec l'argent, au mandataire.</t>
        </r>
      </text>
    </comment>
    <comment ref="B46" authorId="0" shapeId="0" xr:uid="{9A9118C2-A649-4C71-B561-15B86BEA293B}">
      <text>
        <r>
          <rPr>
            <b/>
            <sz val="12"/>
            <color indexed="81"/>
            <rFont val="Baskerville Old Face"/>
            <family val="1"/>
          </rPr>
          <t>Elle est à utiliser lors d'une fête de l'école organisée sous forme de stands payants. Chaque personne responsable de ce stand reçoit un fonds  de caisse puis l'argent des participants et doit, à la clôture du stand, procéder au décompte des espèces tel qu'undiqué sur le relevé.</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T.</author>
    <author>Asus</author>
  </authors>
  <commentList>
    <comment ref="B2" authorId="0" shapeId="0" xr:uid="{EB3A4D6B-3CE4-494C-BFDC-87972645D804}">
      <text>
        <r>
          <rPr>
            <b/>
            <sz val="12"/>
            <color indexed="81"/>
            <rFont val="Times New Roman"/>
            <family val="1"/>
          </rPr>
          <t>A tout mouvement financier correspond une pièce justificative : 
- factures ou tickets de caisse pour une dépense
- fiche de recette de classe, fiche de recette d'espèces pour une recette
- bordereaux pour les transferts d'argent entre le compte bancaire et la caisse espèces. 
Les pièces justificatives doivent toujours être explicites, (éventuellement y ajouter des commentaires). 
Le numéro de pièce devra être reporté sur le justificatif. Ce numéro sert à les classer.</t>
        </r>
        <r>
          <rPr>
            <b/>
            <sz val="12"/>
            <color indexed="81"/>
            <rFont val="Tahoma"/>
            <family val="2"/>
          </rPr>
          <t xml:space="preserve">
</t>
        </r>
      </text>
    </comment>
    <comment ref="C2" authorId="0" shapeId="0" xr:uid="{364B79CF-1112-44D1-B6E5-B17F5D87102B}">
      <text>
        <r>
          <rPr>
            <b/>
            <sz val="12"/>
            <color indexed="81"/>
            <rFont val="Times New Roman"/>
            <family val="1"/>
          </rPr>
          <t>Mentionner la date réelle des opérations effectuées. Attention : il faut mentionner la date  d’émission d’un chèque, et non la date du débit apparaissant sur le relevé de comptes. De même, il faut noter la date de remise d’un chèque, et non la date apparaissant sur le relevé postal.</t>
        </r>
      </text>
    </comment>
    <comment ref="D2" authorId="0" shapeId="0" xr:uid="{F74AA0EA-5ACE-4D76-9EF0-4B3A819580B1}">
      <text>
        <r>
          <rPr>
            <b/>
            <sz val="12"/>
            <color indexed="81"/>
            <rFont val="Times New Roman"/>
            <family val="1"/>
          </rPr>
          <t>La coopérative a émis un chèque pour le règlement d’une facture... Malgré le manque de place, essayez d'être précis en faisant état de l'action pédagogique. 
Cette colonne doit être compréhensible pour toute personne étrangère à la coopérative qui serait amenée à vérifier les comptes (parents, nouveau mandataire, IEN, OCCE).</t>
        </r>
        <r>
          <rPr>
            <b/>
            <sz val="12"/>
            <color indexed="81"/>
            <rFont val="Tahoma"/>
            <family val="2"/>
          </rPr>
          <t xml:space="preserve">
</t>
        </r>
      </text>
    </comment>
    <comment ref="E2" authorId="0" shapeId="0" xr:uid="{EC21B460-3B33-4026-8BE2-50E81C59E270}">
      <text>
        <r>
          <rPr>
            <b/>
            <sz val="12"/>
            <color indexed="81"/>
            <rFont val="Times New Roman"/>
            <family val="1"/>
          </rPr>
          <t>Le numéro du chèque ayant permis le paiement de cette pièce sera renseigné ici. On peut alors plus aisément suivre l’utilisation du chéquier, y compris les chèques annulés.</t>
        </r>
      </text>
    </comment>
    <comment ref="G2" authorId="0" shapeId="0" xr:uid="{A5DDF443-B33E-43EB-BD76-2454ACF512A4}">
      <text>
        <r>
          <rPr>
            <b/>
            <sz val="12"/>
            <color indexed="81"/>
            <rFont val="Times New Roman"/>
            <family val="1"/>
          </rPr>
          <t xml:space="preserve">A réception du relevé de comptes, les opérations sont pointées en inscrivant dans cette case le numéro du relevé de compte où l’opération apparaît. </t>
        </r>
      </text>
    </comment>
    <comment ref="H2" authorId="0" shapeId="0" xr:uid="{CA323F9A-E912-4219-AC03-4169C37BA64C}">
      <text>
        <r>
          <rPr>
            <b/>
            <sz val="12"/>
            <color indexed="81"/>
            <rFont val="Times New Roman"/>
            <family val="1"/>
          </rPr>
          <t>Chaque classe adhérente à la coopérative a la possibilité de gérer elle-même durant l’année scolaire une somme qui a été avancée.</t>
        </r>
      </text>
    </comment>
    <comment ref="J2" authorId="0" shapeId="0" xr:uid="{D01C931C-45A1-4DD0-9044-82D8ED792309}">
      <text>
        <r>
          <rPr>
            <b/>
            <sz val="12"/>
            <color indexed="81"/>
            <rFont val="Times New Roman"/>
            <family val="1"/>
          </rPr>
          <t>Les entrées et sorties d’argent sur ce compte avec sa situation.</t>
        </r>
      </text>
    </comment>
    <comment ref="M2" authorId="0" shapeId="0" xr:uid="{1EFB3A7C-C5AC-4513-A117-D951205E8ABA}">
      <text>
        <r>
          <rPr>
            <b/>
            <sz val="12"/>
            <color indexed="81"/>
            <rFont val="Times New Roman"/>
            <family val="1"/>
          </rPr>
          <t>La tenue du compte Caisse est obligatoire, toutes les coopératives, tous les foyers gèrent un jour ou l'autre de l'argent en espèce ; justifiez ces mouvements  par l’édition de pièces justificatives qui indiquent le mouvement effectué (listes des personnes ayant versé de l'argent, bordereau de dépôt au guichet, etc). 
La somme détenue dans la caisse ne doit jamais être trop importante ! Par exemple, il ne faut pas conserver en caisse  les espèces correspondant aux recettes d’un loto ou d’une kermesse :  ayez le réflexe du dépôt de liquide à la banque. 
N’encaissez jamais ces espèces sur votre compte personnel pour ensuite faire un chèque au bénéfice de la coopérative ou du foyer.</t>
        </r>
        <r>
          <rPr>
            <b/>
            <sz val="12"/>
            <color indexed="81"/>
            <rFont val="Tahoma"/>
            <family val="2"/>
          </rPr>
          <t xml:space="preserve">
</t>
        </r>
      </text>
    </comment>
    <comment ref="P2" authorId="0" shapeId="0" xr:uid="{E22FE533-621D-412E-9BD3-78D8C7E49FE9}">
      <text>
        <r>
          <rPr>
            <b/>
            <sz val="12"/>
            <color indexed="81"/>
            <rFont val="Times New Roman"/>
            <family val="1"/>
          </rPr>
          <t>Total des sommes sur les différents comptes financiers (c10+c13)</t>
        </r>
      </text>
    </comment>
    <comment ref="Y3" authorId="0" shapeId="0" xr:uid="{D1DF2672-1D05-4962-819B-280FF2AABA12}">
      <text>
        <r>
          <rPr>
            <b/>
            <sz val="12"/>
            <color indexed="81"/>
            <rFont val="Times New Roman"/>
            <family val="1"/>
          </rPr>
          <t>Sommes reçues pour la vente des timbres des collectes, solidarité nationale ou internationale, aide de l'Association Départementale. Dons de particuliers (bien établir la distinction entre les cotisations, les subventions et les dons).</t>
        </r>
      </text>
    </comment>
    <comment ref="R4" authorId="1" shapeId="0" xr:uid="{BD77A549-FAA4-4821-8380-598128AC2551}">
      <text>
        <r>
          <rPr>
            <sz val="8"/>
            <color indexed="81"/>
            <rFont val="Trebuchet MS"/>
            <family val="2"/>
          </rPr>
          <t>Produits transformés, calendriers, photos, livres (Lire c'est partir) ...</t>
        </r>
      </text>
    </comment>
    <comment ref="S4" authorId="1" shapeId="0" xr:uid="{0997DD0C-84D8-41A2-B5EC-DC61FB232592}">
      <text>
        <r>
          <rPr>
            <sz val="8"/>
            <color indexed="81"/>
            <rFont val="Trebuchet MS"/>
            <family val="2"/>
          </rPr>
          <t xml:space="preserve">Journaux scolaires, objets fabriqués, participation des parents </t>
        </r>
        <r>
          <rPr>
            <sz val="7"/>
            <color indexed="81"/>
            <rFont val="Trebuchet MS"/>
            <family val="2"/>
          </rPr>
          <t>(ou autres)</t>
        </r>
        <r>
          <rPr>
            <sz val="8"/>
            <color indexed="81"/>
            <rFont val="Trebuchet MS"/>
            <family val="2"/>
          </rPr>
          <t xml:space="preserve"> pour voyages, sorties, spectacles, expositions, fêtes, lotos ...</t>
        </r>
        <r>
          <rPr>
            <sz val="8"/>
            <color indexed="81"/>
            <rFont val="Tahoma"/>
            <family val="2"/>
          </rPr>
          <t xml:space="preserve">
</t>
        </r>
      </text>
    </comment>
    <comment ref="T4" authorId="1" shapeId="0" xr:uid="{82156F8A-B9BD-4FDF-9633-C5856E5058B8}">
      <text>
        <r>
          <rPr>
            <sz val="8"/>
            <color indexed="81"/>
            <rFont val="Trebuchet MS"/>
            <family val="2"/>
          </rPr>
          <t>Subvention municipale, du Conseil Départemental, Régional ...</t>
        </r>
        <r>
          <rPr>
            <sz val="8"/>
            <color indexed="81"/>
            <rFont val="Tahoma"/>
            <family val="2"/>
          </rPr>
          <t xml:space="preserve">
</t>
        </r>
      </text>
    </comment>
    <comment ref="U4" authorId="1" shapeId="0" xr:uid="{DFC6E73A-4628-429C-88CA-D870BDAA01C8}">
      <text>
        <r>
          <rPr>
            <sz val="8"/>
            <color indexed="81"/>
            <rFont val="Trebuchet MS"/>
            <family val="2"/>
          </rPr>
          <t>Trousse à projets</t>
        </r>
      </text>
    </comment>
    <comment ref="V4" authorId="1" shapeId="0" xr:uid="{9DF33AAB-B3BF-4C91-B3BD-7B3A89827421}">
      <text>
        <r>
          <rPr>
            <sz val="8"/>
            <color indexed="81"/>
            <rFont val="Trebuchet MS"/>
            <family val="2"/>
          </rPr>
          <t>ou d'autres coopératives OCCE</t>
        </r>
      </text>
    </comment>
    <comment ref="W4" authorId="1" shapeId="0" xr:uid="{899B3D67-2206-4B89-9038-58A9267BB9DE}">
      <text>
        <r>
          <rPr>
            <sz val="8"/>
            <color indexed="81"/>
            <rFont val="Trebuchet MS"/>
            <family val="2"/>
          </rPr>
          <t xml:space="preserve">La participation facultative des familles ne peut être que volontaire et modique </t>
        </r>
        <r>
          <rPr>
            <sz val="7"/>
            <color indexed="81"/>
            <rFont val="Trebuchet MS"/>
            <family val="2"/>
          </rPr>
          <t>(éviter de mettre un montant)</t>
        </r>
      </text>
    </comment>
    <comment ref="X4" authorId="1" shapeId="0" xr:uid="{8D2EF84C-73EC-4C74-ADFD-2B4F8418B2B7}">
      <text>
        <r>
          <rPr>
            <sz val="8"/>
            <color indexed="81"/>
            <rFont val="Trebuchet MS"/>
            <family val="2"/>
          </rPr>
          <t>Dons reçus, actions de solidarité, collectes ...</t>
        </r>
        <r>
          <rPr>
            <sz val="8"/>
            <color indexed="81"/>
            <rFont val="Tahoma"/>
            <family val="2"/>
          </rPr>
          <t xml:space="preserve">
</t>
        </r>
      </text>
    </comment>
    <comment ref="AA4" authorId="1" shapeId="0" xr:uid="{879D5F22-CCD9-4C7C-BD80-AEF6C0F583E9}">
      <text>
        <r>
          <rPr>
            <sz val="8"/>
            <color indexed="81"/>
            <rFont val="Trebuchet MS"/>
            <family val="2"/>
          </rPr>
          <t>Produits transformés, calendriers, photos (facture réglée au photographe), livres (Lire c'est partir) ...</t>
        </r>
      </text>
    </comment>
    <comment ref="AB4" authorId="1" shapeId="0" xr:uid="{F67570D2-4333-4337-BFF8-36F172D57F1E}">
      <text>
        <r>
          <rPr>
            <sz val="8"/>
            <color indexed="81"/>
            <rFont val="Trebuchet MS"/>
            <family val="2"/>
          </rPr>
          <t>Uniquement le contrat MAE-MAIF OCCE (règlement au moment de l'adhésion)</t>
        </r>
      </text>
    </comment>
    <comment ref="AC4" authorId="1" shapeId="0" xr:uid="{B9B7978F-6F10-424D-996A-7C3F948C7CAF}">
      <text>
        <r>
          <rPr>
            <sz val="8"/>
            <color indexed="81"/>
            <rFont val="Trebuchet MS"/>
            <family val="2"/>
          </rPr>
          <t>Journaux scolaires, correspondance, documentation, abonnement revues jeunesse, travaux manuels, voyages, sorties, spectacles, intervenants, fêtes, lotos, SACEM ...</t>
        </r>
      </text>
    </comment>
    <comment ref="AD4" authorId="1" shapeId="0" xr:uid="{32EBB7A7-D7D2-47C5-BD21-EC0C0AA36C0D}">
      <text>
        <r>
          <rPr>
            <sz val="8"/>
            <color indexed="81"/>
            <rFont val="Trebuchet MS"/>
            <family val="2"/>
          </rPr>
          <t>Frais de tenue de compte, frais d'opposition, frais d'envoi de chéquier ...</t>
        </r>
      </text>
    </comment>
    <comment ref="AE4" authorId="1" shapeId="0" xr:uid="{5BE47014-4663-4524-A022-EFD62A006F6C}">
      <text>
        <r>
          <rPr>
            <sz val="8"/>
            <color indexed="81"/>
            <rFont val="Trebuchet MS"/>
            <family val="2"/>
          </rPr>
          <t>Règlement au moment de l'adhésion. Garder la fiche d'adhésion comme pièce comptable.</t>
        </r>
      </text>
    </comment>
    <comment ref="AF4" authorId="1" shapeId="0" xr:uid="{7A0F1203-C889-4A12-A462-F3268594F561}">
      <text>
        <r>
          <rPr>
            <sz val="8"/>
            <color indexed="81"/>
            <rFont val="Trebuchet MS"/>
            <family val="2"/>
          </rPr>
          <t>Dons versés, actions de solidarité pour d'autres classes, d'autres pays ...</t>
        </r>
      </text>
    </comment>
    <comment ref="AG4" authorId="1" shapeId="0" xr:uid="{30C72D5E-79BD-43B7-92E5-865FBD160E83}">
      <text>
        <r>
          <rPr>
            <sz val="8"/>
            <color indexed="81"/>
            <rFont val="Trebuchet MS"/>
            <family val="2"/>
          </rPr>
          <t xml:space="preserve">Ce matériel doit figurer dans </t>
        </r>
        <r>
          <rPr>
            <b/>
            <sz val="8"/>
            <color indexed="81"/>
            <rFont val="Trebuchet MS"/>
            <family val="2"/>
          </rPr>
          <t>le cahier d'inventaire</t>
        </r>
        <r>
          <rPr>
            <sz val="8"/>
            <color indexed="81"/>
            <rFont val="Trebuchet MS"/>
            <family val="2"/>
          </rPr>
          <t xml:space="preserve"> avec une copie de la facture au nom de la coop OCCE.
Appareil photo, sono, ordinateur </t>
        </r>
        <r>
          <rPr>
            <sz val="7"/>
            <color indexed="81"/>
            <rFont val="Trebuchet MS"/>
            <family val="2"/>
          </rPr>
          <t>(utilisé par les élèves)</t>
        </r>
        <r>
          <rPr>
            <sz val="8"/>
            <color indexed="81"/>
            <rFont val="Trebuchet MS"/>
            <family val="2"/>
          </rPr>
          <t>, jeux pédagogiques, livres BCD, vidéoprojecteur mobile en lien avec projets coop ...</t>
        </r>
        <r>
          <rPr>
            <sz val="8"/>
            <color indexed="81"/>
            <rFont val="Tahoma"/>
            <family val="2"/>
          </rPr>
          <t xml:space="preserve">
</t>
        </r>
      </text>
    </comment>
    <comment ref="L6" authorId="0" shapeId="0" xr:uid="{95E63C8C-037F-4F3F-AF22-EFBE03797176}">
      <text>
        <r>
          <rPr>
            <sz val="8"/>
            <color indexed="81"/>
            <rFont val="Tahoma"/>
            <family val="2"/>
          </rPr>
          <t>Somme de départ de la coopérative scolaire sur le compte bancaire 
parfois appelé a-nouveaux</t>
        </r>
      </text>
    </comment>
    <comment ref="O6" authorId="0" shapeId="0" xr:uid="{078F8F1C-5CE5-4BE8-BA4F-1EE80820D9BA}">
      <text>
        <r>
          <rPr>
            <sz val="8"/>
            <color indexed="81"/>
            <rFont val="Tahoma"/>
            <family val="2"/>
          </rPr>
          <t>Somme de départ de la coopérative scolaire sur le compte caisse 
parfois appelé a-nouveaux</t>
        </r>
      </text>
    </comment>
    <comment ref="B7" authorId="0" shapeId="0" xr:uid="{591AB3B4-0331-4477-9BF5-271D8D4BF33B}">
      <text>
        <r>
          <rPr>
            <b/>
            <sz val="12"/>
            <color indexed="81"/>
            <rFont val="Times New Roman"/>
            <family val="1"/>
          </rPr>
          <t>La classe A, adhérente à la coopérative, a perçu des cotisations (non obligatoires, cela va de soit) émanant des parents d’élèves de cette classe pour un montant de 75 €; coup de chance, c’étaient des chèques !  La situation du compte postal est donc modifiée en c10. Sur la page de droite (ventilation), les 75 € reçus sont reportés sur la même ligne en produits (participation volontaire des familles : c20 / 7562).</t>
        </r>
      </text>
    </comment>
    <comment ref="B8" authorId="0" shapeId="0" xr:uid="{B24DED87-C042-446C-8957-B4A7A634A8B0}">
      <text>
        <r>
          <rPr>
            <b/>
            <sz val="12"/>
            <color indexed="81"/>
            <rFont val="Times New Roman"/>
            <family val="1"/>
          </rPr>
          <t>La classe B a recueilli pour les mêmes raisons (participation facultative des familles la somme de 75 € dont 25 € en espèces. Les colonnes c8 et c11 sont renseignées (50 € et 25 €) Sur la même ligne le total de 75 € sera ventilé en colonne c20/7562).</t>
        </r>
      </text>
    </comment>
    <comment ref="B9" authorId="0" shapeId="0" xr:uid="{F990073F-7643-4F77-812C-DEAA6B2453BB}">
      <text>
        <r>
          <rPr>
            <b/>
            <sz val="12"/>
            <color indexed="81"/>
            <rFont val="Times New Roman"/>
            <family val="1"/>
          </rPr>
          <t>Il vous faut régler les cotisations des adhérents à l’OCCE ! Eh oui, 59,80 € à inscrire en c9 puis à reporter sur la même ligne à droite en charges (c27 / 6586).</t>
        </r>
      </text>
    </comment>
    <comment ref="B10" authorId="0" shapeId="0" xr:uid="{221C620A-7DB6-41AA-AC4E-9AB3313486DE}">
      <text>
        <r>
          <rPr>
            <b/>
            <sz val="12"/>
            <color indexed="81"/>
            <rFont val="Times New Roman"/>
            <family val="1"/>
          </rPr>
          <t>Votre coopérative a fait le choix de fonctionner avec des cahiers de comptabilité de classes. Des sommes (100 € + 100 € en c7) sont donc transférées vers les comptes personnels de chaque enseignant, avec feuilles de régie d’avance, etc. (n’hésitez pas à nous contacter pour plus de précisions concernant les procédures). Les sommes peuvent être aussi versées en espèces. Dans notre exemple, ces sommes n’existent actuellement donc plus pour la coopérative et sont soustraites du compte (c10) ; n’inscrivez rien sur les lignes correspondantes de la page de ventilation.</t>
        </r>
      </text>
    </comment>
    <comment ref="B12" authorId="0" shapeId="0" xr:uid="{47909D86-1923-4689-A948-B910456E8638}">
      <text>
        <r>
          <rPr>
            <b/>
            <sz val="12"/>
            <color indexed="81"/>
            <rFont val="Times New Roman"/>
            <family val="1"/>
          </rPr>
          <t>Le photographe a fait des photos. Les photos sont présentées aux parents ; certains en achètent, parfois par chèque (entrée de 106 € en c8), parfois en espèces (entrée de 41 € en c11). La situation générale évolue donc, se traduisant par la somme des colonnes c10 et c13. Le total de ces entrées (c8 + c11) est à reporter sur la page de droite dans la colonne adéquate (c15 / 7070) pour un montant de 147 € (106 + 41). A noter que si vous le souhaitez, vous pouvez inscrire ces deux sortes de produits sur deux lignes différentes, une pour le compte, une pour les espèces, la lecture s’en trouvant parfois simplifiée.</t>
        </r>
      </text>
    </comment>
    <comment ref="B13" authorId="0" shapeId="0" xr:uid="{9D37F59E-5447-43BA-9272-3C6B87CA6A12}">
      <text>
        <r>
          <rPr>
            <b/>
            <sz val="12"/>
            <color indexed="81"/>
            <rFont val="Times New Roman"/>
            <family val="1"/>
          </rPr>
          <t xml:space="preserve">Le photographe souhaite être payé ! Il présente une facture; sortons donc 72 € en c9 ; la situation générale s’en trouve très logiquement modifiée (en c10 et donc en c14). Report à droite en 6070 / c23. 
</t>
        </r>
        <r>
          <rPr>
            <b/>
            <sz val="12"/>
            <color indexed="81"/>
            <rFont val="Tahoma"/>
            <family val="2"/>
          </rPr>
          <t xml:space="preserve">
</t>
        </r>
      </text>
    </comment>
    <comment ref="B14" authorId="0" shapeId="0" xr:uid="{A202F7EB-D6C3-41A3-B41C-398FFA455CDF}">
      <text>
        <r>
          <rPr>
            <b/>
            <sz val="12"/>
            <color indexed="81"/>
            <rFont val="Times New Roman"/>
            <family val="1"/>
          </rPr>
          <t xml:space="preserve">L'appareil photo numérique appartenant à la coopérative vient de tomber en panne. Il faut le faire réparer. Payons en chèque 35 € inscrit en  c9. Report à droite en 6181/ c25. 
</t>
        </r>
      </text>
    </comment>
    <comment ref="B15" authorId="0" shapeId="0" xr:uid="{81530532-4871-4376-8D97-CD7756437999}">
      <text>
        <r>
          <rPr>
            <b/>
            <sz val="12"/>
            <color indexed="81"/>
            <rFont val="Times New Roman"/>
            <family val="1"/>
          </rPr>
          <t xml:space="preserve">Assurance de la coopérative et des coopérateurs adultes et élèves. C'est bien la coopérative qui a l'obligation de s'assurer, (pas l'école !). Un chèque de 15,20 € est émis, ventilation en c24. </t>
        </r>
      </text>
    </comment>
    <comment ref="B16" authorId="0" shapeId="0" xr:uid="{D85DC389-C4D3-483B-BD04-351B3865A3D8}">
      <text>
        <r>
          <rPr>
            <b/>
            <sz val="12"/>
            <color indexed="81"/>
            <rFont val="Times New Roman"/>
            <family val="1"/>
          </rPr>
          <t>Un loto se prépare pour financer un projet de la coopérative.  La dépense s’élève à 81 € (espérons que ce loto va bien marcher). Les 81 € sont reportés sur la page de droite en charges, bien sûr en 6181 c25.</t>
        </r>
      </text>
    </comment>
    <comment ref="B17" authorId="0" shapeId="0" xr:uid="{228CDDFA-9100-4C54-A855-55D452BA6CB7}">
      <text>
        <r>
          <rPr>
            <b/>
            <sz val="12"/>
            <color indexed="81"/>
            <rFont val="Times New Roman"/>
            <family val="1"/>
          </rPr>
          <t>Le loto a eu lieu il faut donc maintenant encaisser les chèques (le total des chèques est affecté en c8) et les espèces affectés en c11!  Tout cela sur la même ligne ; mais là encore, si vous préférez le faire sur deux lignes, c’est possible. Sur la page de droite, le total des produits du loto (chèques + espèces)  est inscrit logiquement en 7080 / c16.</t>
        </r>
      </text>
    </comment>
    <comment ref="B18" authorId="0" shapeId="0" xr:uid="{E92D1EBA-C7F1-4EC2-A595-6ABBC742121E}">
      <text>
        <r>
          <rPr>
            <b/>
            <sz val="12"/>
            <color indexed="81"/>
            <rFont val="Times New Roman"/>
            <family val="1"/>
          </rPr>
          <t xml:space="preserve">Vous ne voulez pas garder chez vous ou en classe toutes ces espèces, on vide donc la caisse.  la situation générale en c14 n’a pas évolué puisque l’argent n’a fait que prendre une autre «forme». N’inscrivez donc rien sur la page de ventilation. </t>
        </r>
        <r>
          <rPr>
            <b/>
            <sz val="12"/>
            <color indexed="81"/>
            <rFont val="Tahoma"/>
            <family val="2"/>
          </rPr>
          <t xml:space="preserve">
</t>
        </r>
      </text>
    </comment>
    <comment ref="B19" authorId="0" shapeId="0" xr:uid="{7734AAC1-7555-4123-8AE2-F248DEF4A22B}">
      <text>
        <r>
          <rPr>
            <b/>
            <sz val="12"/>
            <color indexed="81"/>
            <rFont val="Times New Roman"/>
            <family val="1"/>
          </rPr>
          <t>Les marionnettes Tripougnin Père et fils sont de passage. Vous réglez le spectacle par chèque, sur présentation de la facture : 140 € de moins sur le compte chèque et report à droite en 6181 / c25.</t>
        </r>
      </text>
    </comment>
    <comment ref="B20" authorId="0" shapeId="0" xr:uid="{462EC0FF-86D7-469C-9634-64D97B9A0138}">
      <text>
        <r>
          <rPr>
            <b/>
            <sz val="12"/>
            <color indexed="81"/>
            <rFont val="Times New Roman"/>
            <family val="1"/>
          </rPr>
          <t xml:space="preserve">C’est la fin de l’année scolaire, il faut donc réintégrer les comptes des deux cahiers de comptabilité de classes sur le cahier de comptabilité générale. Procédez comme suit :
la classe A : prenez en compte les dépenses globales de la classe A ; tout n’a pas été dépensé et elle rend  2 € en espèces que vous rentrez en c11 avec modification logique en c13 et c14. En c6, vous rééquilibrez l’ensemble en inscrivant la même somme qu’en c7 / L4 (100 €). Puis sur la page de droite, même ligne, vous inscrivez en charges (colonne(s) correspondant aux activités pratiquées par la classe A, en 6181 c25 dans cet exemple) la somme réellement dépensée par cette classe (soit 100 €, régie d’avance du début d’année moins les 2 € de reliquat de fin d’année, soit 98 €).
la classe B : de même, prenez maintenant en compte la situation de la classe B, qui a tout dépensé. Donc, aucune rentrée en c8 et «équilibrage» en c4, avec, sur la page de droite inscription des 100 € dans la case c25 en 6181.
</t>
        </r>
      </text>
    </comment>
    <comment ref="L27" authorId="0" shapeId="0" xr:uid="{1BA3394B-CFFC-4AE2-96D5-E4F271A1A43F}">
      <text>
        <r>
          <rPr>
            <b/>
            <sz val="8"/>
            <color indexed="81"/>
            <rFont val="Tahoma"/>
            <family val="2"/>
          </rPr>
          <t>Pour une validation de la page il faut que les 2 sommes soient égales. 
Conseil :
Vérifier que les montants  ventilés page de droite correspondent bien à ceux de la page de gauche (voir colonne "validité" si "ok" ou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T.</author>
    <author>Asus</author>
  </authors>
  <commentList>
    <comment ref="B2" authorId="0" shapeId="0" xr:uid="{CC440F79-DF5B-464D-9608-0E820EE69161}">
      <text>
        <r>
          <rPr>
            <b/>
            <sz val="12"/>
            <color indexed="81"/>
            <rFont val="Times New Roman"/>
            <family val="1"/>
          </rPr>
          <t>A tout mouvement financier correspond une pièce justificative : 
- factures ou tickets de caisse pour une dépense</t>
        </r>
        <r>
          <rPr>
            <b/>
            <sz val="12"/>
            <color indexed="81"/>
            <rFont val="Tahoma"/>
            <family val="2"/>
          </rPr>
          <t xml:space="preserve">
</t>
        </r>
        <r>
          <rPr>
            <b/>
            <sz val="12"/>
            <color indexed="81"/>
            <rFont val="Times New Roman"/>
            <family val="1"/>
          </rPr>
          <t>- fiche de recette de classe, fiche de recette d'espèces pour une recette
- bordereaux pour les transferts d'argent entre le compte bancaire et la caisse espèces. 
Les pièces justificatives doivent toujours être explicites, (éventuellement y ajouter des commentaires). 
Le numéro de pièce devra être reporté sur le justificatif. Ce numéro sert à les classer.</t>
        </r>
        <r>
          <rPr>
            <b/>
            <sz val="12"/>
            <color indexed="81"/>
            <rFont val="Tahoma"/>
            <family val="2"/>
          </rPr>
          <t xml:space="preserve">
</t>
        </r>
      </text>
    </comment>
    <comment ref="C2" authorId="0" shapeId="0" xr:uid="{4F42C0F2-FEB0-44C9-A2D0-373959C96208}">
      <text>
        <r>
          <rPr>
            <b/>
            <sz val="12"/>
            <color indexed="81"/>
            <rFont val="Times New Roman"/>
            <family val="1"/>
          </rPr>
          <t>Mentionner la date réelle des opérations effectuées. Attention : il faut mentionner la date  d’émission d’un chèque, et non la date du débit apparaissant sur le relevé de comptes. De même, il faut noter la date de remise d’un chèque, et non la date apparaissant sur le relevé bancaire.</t>
        </r>
      </text>
    </comment>
    <comment ref="D2" authorId="0" shapeId="0" xr:uid="{F224DABC-EB3D-47D9-AB0E-BCC2E9F1DEB3}">
      <text>
        <r>
          <rPr>
            <b/>
            <sz val="12"/>
            <color indexed="81"/>
            <rFont val="Times New Roman"/>
            <family val="1"/>
          </rPr>
          <t>La coopérative a émis un chèque pour le règlement d’une facture... Malgré le manque de place, essayez d'être précis en faisant état de l'action pédagogique. 
Cette colonne doit être compréhensible pour toute personne étrangère à la coopérative qui serait amenée à vérifier les comptes (parents, nouveau mandataire, IEN, OCCE).</t>
        </r>
        <r>
          <rPr>
            <b/>
            <sz val="12"/>
            <color indexed="81"/>
            <rFont val="Tahoma"/>
            <family val="2"/>
          </rPr>
          <t xml:space="preserve">
</t>
        </r>
      </text>
    </comment>
    <comment ref="E2" authorId="0" shapeId="0" xr:uid="{AE4C9C5F-60B4-4877-8E61-17075E786E3F}">
      <text>
        <r>
          <rPr>
            <b/>
            <sz val="12"/>
            <color indexed="81"/>
            <rFont val="Times New Roman"/>
            <family val="1"/>
          </rPr>
          <t>Le numéro du chèque ayant permis le paiement de cette pièce sera renseigné ici. On peut alors plus aisément suivre l’utilisation du chéquier, y compris les chèques annulés.</t>
        </r>
      </text>
    </comment>
    <comment ref="G2" authorId="0" shapeId="0" xr:uid="{98134E88-4C8C-4050-B1C4-72CDECE2CC5E}">
      <text>
        <r>
          <rPr>
            <b/>
            <sz val="12"/>
            <color indexed="81"/>
            <rFont val="Times New Roman"/>
            <family val="1"/>
          </rPr>
          <t>A</t>
        </r>
        <r>
          <rPr>
            <b/>
            <sz val="8"/>
            <color indexed="81"/>
            <rFont val="Times New Roman"/>
            <family val="1"/>
          </rPr>
          <t xml:space="preserve"> </t>
        </r>
        <r>
          <rPr>
            <b/>
            <sz val="12"/>
            <color indexed="81"/>
            <rFont val="Times New Roman"/>
            <family val="1"/>
          </rPr>
          <t xml:space="preserve">réception du relevé de comptes, les opérations sont pointées en inscrivant dans cette case le numéro du mois ou X quand l’opération apparaît. </t>
        </r>
      </text>
    </comment>
    <comment ref="H2" authorId="0" shapeId="0" xr:uid="{B8502A70-44EB-4A8E-A322-7C8FE735125C}">
      <text>
        <r>
          <rPr>
            <b/>
            <sz val="12"/>
            <color indexed="81"/>
            <rFont val="Times New Roman"/>
            <family val="1"/>
          </rPr>
          <t>Chaque classe adhérente à la coopérative a la possibilité de gérer elle-même durant l’année scolaire une somme qui a été avancée.</t>
        </r>
      </text>
    </comment>
    <comment ref="J2" authorId="0" shapeId="0" xr:uid="{F223F6B5-F732-47A7-8A49-45053E20D6F9}">
      <text>
        <r>
          <rPr>
            <b/>
            <sz val="12"/>
            <color indexed="81"/>
            <rFont val="Times New Roman"/>
            <family val="1"/>
          </rPr>
          <t>Les entrées et sorties d’argent sur ce compte avec sa situation.</t>
        </r>
      </text>
    </comment>
    <comment ref="M2" authorId="0" shapeId="0" xr:uid="{1355B40E-4400-4CC1-8B03-FE5E4FF91A46}">
      <text>
        <r>
          <rPr>
            <b/>
            <sz val="12"/>
            <color indexed="81"/>
            <rFont val="Times New Roman"/>
            <family val="1"/>
          </rPr>
          <t>La tenue du compte Caisse est obligatoire, toutes les coopératives, tous les foyers gèrent un jour ou l'autre de l'argent en espèce ; justifiez ces mouvements  par l’édition de pièces justificatives, fiches recettes, qui indiquent le mouvement effectué (listes des personnes ayant versé de l'argent, bordereau de dépôt au guichet, etc). 
La somme détenue dans la caisse ne doit jamais être trop importante ! Par exemple, il ne faut pas conserver en caisse  les espèces correspondant aux recettes d’un loto ou d’une kermesse :  ayez le réflexe du dépôt de liquide à la banque. 
N’encaissez jamais ces espèces sur votre compte personnel pour ensuite faire un chèque au bénéfice de la coopérative ou du foyer.</t>
        </r>
        <r>
          <rPr>
            <b/>
            <sz val="12"/>
            <color indexed="81"/>
            <rFont val="Tahoma"/>
            <family val="2"/>
          </rPr>
          <t xml:space="preserve">
</t>
        </r>
      </text>
    </comment>
    <comment ref="P2" authorId="0" shapeId="0" xr:uid="{73350A07-556E-4370-809D-7FCED6FA7709}">
      <text>
        <r>
          <rPr>
            <b/>
            <sz val="12"/>
            <color indexed="81"/>
            <rFont val="Times New Roman"/>
            <family val="1"/>
          </rPr>
          <t>Total des sommes sur les différents comptes financiers (c10+c13)</t>
        </r>
      </text>
    </comment>
    <comment ref="Y3" authorId="0" shapeId="0" xr:uid="{0A1D411D-7792-403A-B372-1ECDE7FF5990}">
      <text>
        <r>
          <rPr>
            <b/>
            <sz val="12"/>
            <color indexed="81"/>
            <rFont val="Times New Roman"/>
            <family val="1"/>
          </rPr>
          <t>Sommes reçues pour des actions de solidarité nationale ou internationale, aide aux projets OCCE et dons de particuliers ou d'entreprises sans contrepartie.</t>
        </r>
      </text>
    </comment>
    <comment ref="G4" authorId="1" shapeId="0" xr:uid="{63013FF6-E9B1-4E26-A718-865CD1345387}">
      <text>
        <r>
          <rPr>
            <sz val="8"/>
            <color indexed="81"/>
            <rFont val="Trebuchet MS"/>
            <family val="2"/>
          </rPr>
          <t>Vous pouvez noter le mois du relevé (ex. 09 pour sept.) ou mettre une croix X</t>
        </r>
      </text>
    </comment>
    <comment ref="R4" authorId="1" shapeId="0" xr:uid="{902F6ED9-6507-4104-912E-23A97EF08D45}">
      <text>
        <r>
          <rPr>
            <sz val="8"/>
            <color indexed="81"/>
            <rFont val="Trebuchet MS"/>
            <family val="2"/>
          </rPr>
          <t>Produits transformés, calendriers, photos, livres (Lire c'est partir) ...</t>
        </r>
      </text>
    </comment>
    <comment ref="S4" authorId="1" shapeId="0" xr:uid="{D4BE64DE-38CE-4438-BFF7-98547A477E63}">
      <text>
        <r>
          <rPr>
            <sz val="8"/>
            <color indexed="81"/>
            <rFont val="Trebuchet MS"/>
            <family val="2"/>
          </rPr>
          <t xml:space="preserve">Journaux scolaires, objets fabriqués, participation des parents </t>
        </r>
        <r>
          <rPr>
            <sz val="7"/>
            <color indexed="81"/>
            <rFont val="Trebuchet MS"/>
            <family val="2"/>
          </rPr>
          <t>(ou autres)</t>
        </r>
        <r>
          <rPr>
            <sz val="8"/>
            <color indexed="81"/>
            <rFont val="Trebuchet MS"/>
            <family val="2"/>
          </rPr>
          <t xml:space="preserve"> pour voyages, sorties, spectacles, expositions, fêtes, lotos ...</t>
        </r>
        <r>
          <rPr>
            <sz val="8"/>
            <color indexed="81"/>
            <rFont val="Tahoma"/>
            <family val="2"/>
          </rPr>
          <t xml:space="preserve">
</t>
        </r>
      </text>
    </comment>
    <comment ref="T4" authorId="1" shapeId="0" xr:uid="{FC95218D-EE62-42E5-8AFE-21AC84EB8DE3}">
      <text>
        <r>
          <rPr>
            <sz val="8"/>
            <color indexed="81"/>
            <rFont val="Trebuchet MS"/>
            <family val="2"/>
          </rPr>
          <t>Subvention municipale, du Conseil Départemental, Régional ...</t>
        </r>
        <r>
          <rPr>
            <sz val="8"/>
            <color indexed="81"/>
            <rFont val="Tahoma"/>
            <family val="2"/>
          </rPr>
          <t xml:space="preserve">
</t>
        </r>
      </text>
    </comment>
    <comment ref="U4" authorId="1" shapeId="0" xr:uid="{4FB8537F-35CB-49DB-B72E-25AF609B5ABB}">
      <text>
        <r>
          <rPr>
            <sz val="8"/>
            <color indexed="81"/>
            <rFont val="Trebuchet MS"/>
            <family val="2"/>
          </rPr>
          <t>Trousse à projets</t>
        </r>
      </text>
    </comment>
    <comment ref="V4" authorId="1" shapeId="0" xr:uid="{04F2537E-CB29-49AB-8161-C0C96ED9ED53}">
      <text>
        <r>
          <rPr>
            <sz val="8"/>
            <color indexed="81"/>
            <rFont val="Trebuchet MS"/>
            <family val="2"/>
          </rPr>
          <t>ou d'autres coopératives OCCE</t>
        </r>
      </text>
    </comment>
    <comment ref="W4" authorId="1" shapeId="0" xr:uid="{0CD5CD12-1879-452E-B1B5-BDA9CB9B7463}">
      <text>
        <r>
          <rPr>
            <sz val="8"/>
            <color indexed="81"/>
            <rFont val="Trebuchet MS"/>
            <family val="2"/>
          </rPr>
          <t xml:space="preserve">La participation facultative des familles ne peut être que volontaire et modique </t>
        </r>
        <r>
          <rPr>
            <sz val="7"/>
            <color indexed="81"/>
            <rFont val="Trebuchet MS"/>
            <family val="2"/>
          </rPr>
          <t>(éviter de mettre un montant)</t>
        </r>
      </text>
    </comment>
    <comment ref="X4" authorId="1" shapeId="0" xr:uid="{353722CB-ED2C-4A48-9B38-D5151288EC4B}">
      <text>
        <r>
          <rPr>
            <sz val="8"/>
            <color indexed="81"/>
            <rFont val="Trebuchet MS"/>
            <family val="2"/>
          </rPr>
          <t>Dons reçus, actions de solidarité, collectes ...</t>
        </r>
        <r>
          <rPr>
            <sz val="8"/>
            <color indexed="81"/>
            <rFont val="Tahoma"/>
            <family val="2"/>
          </rPr>
          <t xml:space="preserve">
</t>
        </r>
      </text>
    </comment>
    <comment ref="AA4" authorId="1" shapeId="0" xr:uid="{6282C280-190A-4F66-81AE-F0ED84C696DC}">
      <text>
        <r>
          <rPr>
            <sz val="8"/>
            <color indexed="81"/>
            <rFont val="Trebuchet MS"/>
            <family val="2"/>
          </rPr>
          <t>Produits transformés, calendriers, photos (facture réglée au photographe), livres (Lire c'est partir) ...</t>
        </r>
      </text>
    </comment>
    <comment ref="AB4" authorId="1" shapeId="0" xr:uid="{1531B7F8-0040-48E4-9042-8B3BCA9F3793}">
      <text>
        <r>
          <rPr>
            <sz val="8"/>
            <color indexed="81"/>
            <rFont val="Trebuchet MS"/>
            <family val="2"/>
          </rPr>
          <t>Uniquement le contrat MAE-MAIF OCCE (règlement au moment de l'adhésion)</t>
        </r>
      </text>
    </comment>
    <comment ref="AC4" authorId="1" shapeId="0" xr:uid="{8FC4039D-7091-4BA8-A2D4-332261C9E1EE}">
      <text>
        <r>
          <rPr>
            <sz val="8"/>
            <color indexed="81"/>
            <rFont val="Trebuchet MS"/>
            <family val="2"/>
          </rPr>
          <t>Journaux scolaires, correspondance, documentation, abonnement revues jeunesse, travaux manuels, voyages, sorties, spectacles, intervenants, fêtes, lotos, SACEM ...</t>
        </r>
      </text>
    </comment>
    <comment ref="AD4" authorId="1" shapeId="0" xr:uid="{8D230697-90C3-4D13-9825-6953458E735E}">
      <text>
        <r>
          <rPr>
            <sz val="8"/>
            <color indexed="81"/>
            <rFont val="Trebuchet MS"/>
            <family val="2"/>
          </rPr>
          <t>Frais de tenue de compte, frais d'opposition, frais d'envoi de chéquier ...</t>
        </r>
      </text>
    </comment>
    <comment ref="AE4" authorId="1" shapeId="0" xr:uid="{8A105383-1450-43AD-8CC0-1B4208793C7B}">
      <text>
        <r>
          <rPr>
            <sz val="8"/>
            <color indexed="81"/>
            <rFont val="Trebuchet MS"/>
            <family val="2"/>
          </rPr>
          <t>Règlement au moment de l'adhésion. Garder la fiche d'adhésion comme pièce comptable.</t>
        </r>
      </text>
    </comment>
    <comment ref="AF4" authorId="1" shapeId="0" xr:uid="{A7308283-8987-4C1A-9629-0A070131254A}">
      <text>
        <r>
          <rPr>
            <sz val="8"/>
            <color indexed="81"/>
            <rFont val="Trebuchet MS"/>
            <family val="2"/>
          </rPr>
          <t>Dons versés, actions de solidarité pour d'autres classes, d'autres pays ...</t>
        </r>
      </text>
    </comment>
    <comment ref="AG4" authorId="1" shapeId="0" xr:uid="{FF4B57B8-3479-41C1-B793-7B1B4128DAFE}">
      <text>
        <r>
          <rPr>
            <sz val="8"/>
            <color indexed="81"/>
            <rFont val="Trebuchet MS"/>
            <family val="2"/>
          </rPr>
          <t xml:space="preserve">Ce matériel doit figurer dans </t>
        </r>
        <r>
          <rPr>
            <b/>
            <sz val="8"/>
            <color indexed="81"/>
            <rFont val="Trebuchet MS"/>
            <family val="2"/>
          </rPr>
          <t>le cahier d'inventaire</t>
        </r>
        <r>
          <rPr>
            <sz val="8"/>
            <color indexed="81"/>
            <rFont val="Trebuchet MS"/>
            <family val="2"/>
          </rPr>
          <t xml:space="preserve"> avec une copie de la facture au nom de la coop OCCE.
Appareil photo, sono, ordinateur </t>
        </r>
        <r>
          <rPr>
            <sz val="7"/>
            <color indexed="81"/>
            <rFont val="Trebuchet MS"/>
            <family val="2"/>
          </rPr>
          <t>(utilisé par les élèves)</t>
        </r>
        <r>
          <rPr>
            <sz val="8"/>
            <color indexed="81"/>
            <rFont val="Trebuchet MS"/>
            <family val="2"/>
          </rPr>
          <t>, jeux pédagogiques, livres BCD, vidéoprojecteur mobile en lien avec projets coop ...</t>
        </r>
        <r>
          <rPr>
            <sz val="8"/>
            <color indexed="81"/>
            <rFont val="Tahoma"/>
            <family val="2"/>
          </rPr>
          <t xml:space="preserve">
</t>
        </r>
      </text>
    </comment>
    <comment ref="L27" authorId="0" shapeId="0" xr:uid="{B8CA31A5-FFC7-4DB9-B2F8-5ABD46606C77}">
      <text>
        <r>
          <rPr>
            <b/>
            <sz val="8"/>
            <color indexed="81"/>
            <rFont val="Tahoma"/>
            <family val="2"/>
          </rPr>
          <t>Pour une validation de la page il faut que les 2 sommes soient égales. 
Conseil :
Vérifier que les montants  ventilés page de droite sont bien correspondants aux montants page de gauche (voir colonne "validité" si "ok" ou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T.</author>
    <author>Asus</author>
  </authors>
  <commentList>
    <comment ref="B2" authorId="0" shapeId="0" xr:uid="{9F247267-6803-42E1-8171-17EE4973065F}">
      <text>
        <r>
          <rPr>
            <b/>
            <sz val="12"/>
            <color indexed="81"/>
            <rFont val="Times New Roman"/>
            <family val="1"/>
          </rPr>
          <t xml:space="preserve">A tout mouvement financier correspond une pièce justificative : 
- factures ou tickets de caisse pour une dépense
- fiche de recette de classe, fiche de recette d'espèces pour une recette
- bordereaux pour les transferts d'argent entre le compte bancaire et la caisse espèces. 
Les pièces justificatives doivent toujours être explicites, (éventuellement y ajouter des commentaires). </t>
        </r>
        <r>
          <rPr>
            <b/>
            <sz val="12"/>
            <color indexed="81"/>
            <rFont val="Tahoma"/>
            <family val="2"/>
          </rPr>
          <t xml:space="preserve">
</t>
        </r>
        <r>
          <rPr>
            <b/>
            <sz val="12"/>
            <color indexed="81"/>
            <rFont val="Times New Roman"/>
            <family val="1"/>
          </rPr>
          <t xml:space="preserve">
Le numéro de pièce devra être reporté sur le justificatif. Ce numéro sert à les classer.</t>
        </r>
        <r>
          <rPr>
            <b/>
            <sz val="12"/>
            <color indexed="81"/>
            <rFont val="Tahoma"/>
            <family val="2"/>
          </rPr>
          <t xml:space="preserve">
</t>
        </r>
      </text>
    </comment>
    <comment ref="C2" authorId="0" shapeId="0" xr:uid="{2630D26A-C298-47E3-AE87-B0406401B890}">
      <text>
        <r>
          <rPr>
            <b/>
            <sz val="12"/>
            <color indexed="81"/>
            <rFont val="Times New Roman"/>
            <family val="1"/>
          </rPr>
          <t>Mentionner la date réelle des opérations effectuées. Attention : il faut mentionner la date  d’émission d’un chèque, et non la date du débit apparaissant sur le relevé de comptes. De même, il faut noter la date de remise d’un chèque, et non la date apparaissant sur le relevé bancaire.</t>
        </r>
      </text>
    </comment>
    <comment ref="D2" authorId="0" shapeId="0" xr:uid="{49A9268F-B71E-4878-99EA-A57B1F6F6B33}">
      <text>
        <r>
          <rPr>
            <b/>
            <sz val="12"/>
            <color indexed="81"/>
            <rFont val="Times New Roman"/>
            <family val="1"/>
          </rPr>
          <t>La coopérative a émis un chèque pour le règlement d’une facture... Malgré le manque de place, essayez d'être précis en faisant état de l'action pédagogique. 
Cette colonne doit être compréhensible pour toute personne étrangère à la coopérative qui serait amenée à vérifier les comptes (parents, nouveau mandataire, IEN, OCCE).</t>
        </r>
        <r>
          <rPr>
            <b/>
            <sz val="12"/>
            <color indexed="81"/>
            <rFont val="Tahoma"/>
            <family val="2"/>
          </rPr>
          <t xml:space="preserve">
</t>
        </r>
      </text>
    </comment>
    <comment ref="E2" authorId="0" shapeId="0" xr:uid="{6BD7592E-AF72-4818-AC55-41B6F3143388}">
      <text>
        <r>
          <rPr>
            <b/>
            <sz val="12"/>
            <color indexed="81"/>
            <rFont val="Times New Roman"/>
            <family val="1"/>
          </rPr>
          <t>Le numéro du chèque ayant permis la paiement de cette pièce sera renseigné ici. On peut alors plus aisément suivre l’utilisation du chéquier, y compris les chèques annulés.</t>
        </r>
      </text>
    </comment>
    <comment ref="G2" authorId="0" shapeId="0" xr:uid="{54FE2004-53CB-47B9-A043-B83E217E809A}">
      <text>
        <r>
          <rPr>
            <b/>
            <sz val="12"/>
            <color indexed="81"/>
            <rFont val="Times New Roman"/>
            <family val="1"/>
          </rPr>
          <t xml:space="preserve">A réception du relevé de comptes, les opérations sont pointées en inscrivant dans cette case le numéro du mois ou X de compte où l’opération apparaît. </t>
        </r>
      </text>
    </comment>
    <comment ref="H2" authorId="0" shapeId="0" xr:uid="{4A5FA862-CF8D-4B34-B168-3A4DF459A426}">
      <text>
        <r>
          <rPr>
            <b/>
            <sz val="12"/>
            <color indexed="81"/>
            <rFont val="Times New Roman"/>
            <family val="1"/>
          </rPr>
          <t>Chaque classe adhérente à la coopérative a la possibilité de gérer elle-même durant l’année scolaire une somme qui a été avancée.</t>
        </r>
      </text>
    </comment>
    <comment ref="J2" authorId="0" shapeId="0" xr:uid="{7997CBD3-EC7D-4A68-AC10-E15ADAF814A6}">
      <text>
        <r>
          <rPr>
            <b/>
            <sz val="12"/>
            <color indexed="81"/>
            <rFont val="Times New Roman"/>
            <family val="1"/>
          </rPr>
          <t>Les entrées et sorties d’argent sur ce compte avec sa situation.</t>
        </r>
      </text>
    </comment>
    <comment ref="M2" authorId="0" shapeId="0" xr:uid="{5DA25697-6471-4095-97FC-30A794406575}">
      <text>
        <r>
          <rPr>
            <b/>
            <sz val="12"/>
            <color indexed="81"/>
            <rFont val="Times New Roman"/>
            <family val="1"/>
          </rPr>
          <t>La tenue du compte Caisse est obligatoire, toutes les coopératives, tous les foyers gèrent un jour ou l'autre de l'argent en espèce ; justifiez ces mouvements  par l’édition de pièces justificatives, fiches de recettes, qui indiquent le mouvement effectué (listes des personnes ayant versé de l'argent, bordereau de dépôt au guichet, etc). 
La somme détenue dans la caisse ne doit jamais être trop importante ! Par exemple, il ne faut pas conserver en caisse  les espèces correspondant aux recettes d’un loto ou d’une kermesse : ayez le réflexe du dépôt de liquide à la banque. 
N’encaissez jamais ces espèces sur votre compte personnel pour ensuite faire un chèque au bénéfice de la coopérative ou du foyer.</t>
        </r>
        <r>
          <rPr>
            <b/>
            <sz val="12"/>
            <color indexed="81"/>
            <rFont val="Tahoma"/>
            <family val="2"/>
          </rPr>
          <t xml:space="preserve">
</t>
        </r>
      </text>
    </comment>
    <comment ref="P2" authorId="0" shapeId="0" xr:uid="{6395DD0B-A6DA-48B8-B234-B6FBCE5A5AA3}">
      <text>
        <r>
          <rPr>
            <b/>
            <sz val="12"/>
            <color indexed="81"/>
            <rFont val="Times New Roman"/>
            <family val="1"/>
          </rPr>
          <t>Total des sommes sur les différents comptes financiers (c10+c13)</t>
        </r>
      </text>
    </comment>
    <comment ref="Y3" authorId="0" shapeId="0" xr:uid="{4D0279FE-C5ED-41AB-810F-66255401572C}">
      <text>
        <r>
          <rPr>
            <b/>
            <sz val="12"/>
            <color indexed="81"/>
            <rFont val="Times New Roman"/>
            <family val="1"/>
          </rPr>
          <t>Sommes reçues pour des actions de solidarité nationale ou internationale, aide aux projets OCCE et dons de particuliers ou d'entreprises sans contrepartie.</t>
        </r>
      </text>
    </comment>
    <comment ref="R4" authorId="1" shapeId="0" xr:uid="{90D82E04-2158-4F44-8EEF-E12A8938866D}">
      <text>
        <r>
          <rPr>
            <sz val="8"/>
            <color indexed="81"/>
            <rFont val="Trebuchet MS"/>
            <family val="2"/>
          </rPr>
          <t>Produits transformés, calendriers, photos, livres (Lire c'est partir) ...</t>
        </r>
      </text>
    </comment>
    <comment ref="S4" authorId="1" shapeId="0" xr:uid="{467BFF4F-83C8-4192-89D5-D84B062C1989}">
      <text>
        <r>
          <rPr>
            <sz val="8"/>
            <color indexed="81"/>
            <rFont val="Trebuchet MS"/>
            <family val="2"/>
          </rPr>
          <t xml:space="preserve">Journaux scolaires, objets fabriqués, participation des parents </t>
        </r>
        <r>
          <rPr>
            <sz val="7"/>
            <color indexed="81"/>
            <rFont val="Trebuchet MS"/>
            <family val="2"/>
          </rPr>
          <t>(ou autres)</t>
        </r>
        <r>
          <rPr>
            <sz val="8"/>
            <color indexed="81"/>
            <rFont val="Trebuchet MS"/>
            <family val="2"/>
          </rPr>
          <t xml:space="preserve"> pour voyages, sorties, spectacles, expositions, fêtes, lotos ...</t>
        </r>
        <r>
          <rPr>
            <sz val="8"/>
            <color indexed="81"/>
            <rFont val="Tahoma"/>
            <family val="2"/>
          </rPr>
          <t xml:space="preserve">
</t>
        </r>
      </text>
    </comment>
    <comment ref="T4" authorId="1" shapeId="0" xr:uid="{0F312A04-B7DC-4184-ABE1-1C133A13FF1B}">
      <text>
        <r>
          <rPr>
            <sz val="8"/>
            <color indexed="81"/>
            <rFont val="Trebuchet MS"/>
            <family val="2"/>
          </rPr>
          <t>Subvention municipale, du Conseil Départemental, Régional ...</t>
        </r>
        <r>
          <rPr>
            <sz val="8"/>
            <color indexed="81"/>
            <rFont val="Tahoma"/>
            <family val="2"/>
          </rPr>
          <t xml:space="preserve">
</t>
        </r>
      </text>
    </comment>
    <comment ref="U4" authorId="1" shapeId="0" xr:uid="{10C8CE63-4284-4900-BD13-A2B7B194AC3F}">
      <text>
        <r>
          <rPr>
            <sz val="8"/>
            <color indexed="81"/>
            <rFont val="Trebuchet MS"/>
            <family val="2"/>
          </rPr>
          <t>Trousse à projets</t>
        </r>
      </text>
    </comment>
    <comment ref="V4" authorId="1" shapeId="0" xr:uid="{DC03A883-5A0A-4F0D-8599-BF7792604EC1}">
      <text>
        <r>
          <rPr>
            <sz val="8"/>
            <color indexed="81"/>
            <rFont val="Trebuchet MS"/>
            <family val="2"/>
          </rPr>
          <t>ou d'autres coopératives OCCE</t>
        </r>
      </text>
    </comment>
    <comment ref="W4" authorId="1" shapeId="0" xr:uid="{97CA920F-F639-46DE-913B-ED282C22975D}">
      <text>
        <r>
          <rPr>
            <sz val="8"/>
            <color indexed="81"/>
            <rFont val="Trebuchet MS"/>
            <family val="2"/>
          </rPr>
          <t xml:space="preserve">La participation facultative des familles ne peut être que volontaire et modique </t>
        </r>
        <r>
          <rPr>
            <sz val="7"/>
            <color indexed="81"/>
            <rFont val="Trebuchet MS"/>
            <family val="2"/>
          </rPr>
          <t>(éviter de mettre un montant)</t>
        </r>
      </text>
    </comment>
    <comment ref="X4" authorId="1" shapeId="0" xr:uid="{F724EC5A-EEE4-4D95-BE31-EC118FF681F1}">
      <text>
        <r>
          <rPr>
            <sz val="8"/>
            <color indexed="81"/>
            <rFont val="Trebuchet MS"/>
            <family val="2"/>
          </rPr>
          <t>Dons reçus, actions de solidarité, collectes ...</t>
        </r>
        <r>
          <rPr>
            <sz val="8"/>
            <color indexed="81"/>
            <rFont val="Tahoma"/>
            <family val="2"/>
          </rPr>
          <t xml:space="preserve">
</t>
        </r>
      </text>
    </comment>
    <comment ref="AA4" authorId="1" shapeId="0" xr:uid="{EC01DB05-1091-4D3A-A6C9-F7C123BCB1F6}">
      <text>
        <r>
          <rPr>
            <sz val="8"/>
            <color indexed="81"/>
            <rFont val="Trebuchet MS"/>
            <family val="2"/>
          </rPr>
          <t>Produits transformés, calendriers, photos (facture réglée au photographe), livres (Lire c'est partir) ...</t>
        </r>
      </text>
    </comment>
    <comment ref="AB4" authorId="1" shapeId="0" xr:uid="{F6476DD1-2ECB-4C8E-A2B2-5D7DD8B03179}">
      <text>
        <r>
          <rPr>
            <sz val="8"/>
            <color indexed="81"/>
            <rFont val="Trebuchet MS"/>
            <family val="2"/>
          </rPr>
          <t>Uniquement le contrat MAE-MAIF OCCE (règlement au moment de l'adhésion)</t>
        </r>
      </text>
    </comment>
    <comment ref="AC4" authorId="1" shapeId="0" xr:uid="{B1D388E7-F854-47FC-A350-E92E2CED1216}">
      <text>
        <r>
          <rPr>
            <sz val="8"/>
            <color indexed="81"/>
            <rFont val="Trebuchet MS"/>
            <family val="2"/>
          </rPr>
          <t>Journaux scolaires, correspondance, documentation, abonnement revues jeunesse, travaux manuels, voyages, sorties, spectacles, intervenants, fêtes, lotos, SACEM ...</t>
        </r>
      </text>
    </comment>
    <comment ref="AD4" authorId="1" shapeId="0" xr:uid="{0635A4B2-DE07-43BB-A5C6-A3E418752892}">
      <text>
        <r>
          <rPr>
            <sz val="8"/>
            <color indexed="81"/>
            <rFont val="Trebuchet MS"/>
            <family val="2"/>
          </rPr>
          <t>Frais de tenue de compte, frais d'opposition, frais d'envoi de chéquier ...</t>
        </r>
      </text>
    </comment>
    <comment ref="AE4" authorId="1" shapeId="0" xr:uid="{33757319-7B9A-4E5F-ABF2-D77C27613373}">
      <text>
        <r>
          <rPr>
            <sz val="8"/>
            <color indexed="81"/>
            <rFont val="Trebuchet MS"/>
            <family val="2"/>
          </rPr>
          <t>Règlement au moment de l'adhésion. Garder la fiche d'adhésion comme pièce comptable.</t>
        </r>
      </text>
    </comment>
    <comment ref="AF4" authorId="1" shapeId="0" xr:uid="{E44543E0-F984-4792-9778-E2AB959213C2}">
      <text>
        <r>
          <rPr>
            <sz val="8"/>
            <color indexed="81"/>
            <rFont val="Trebuchet MS"/>
            <family val="2"/>
          </rPr>
          <t>Dons versés, actions de solidarité pour d'autres classes, d'autres pays ...</t>
        </r>
      </text>
    </comment>
    <comment ref="AG4" authorId="1" shapeId="0" xr:uid="{3E1C04B2-D4C4-46BE-9A83-811106413BDE}">
      <text>
        <r>
          <rPr>
            <sz val="8"/>
            <color indexed="81"/>
            <rFont val="Trebuchet MS"/>
            <family val="2"/>
          </rPr>
          <t xml:space="preserve">Ce matériel doit figurer dans </t>
        </r>
        <r>
          <rPr>
            <b/>
            <sz val="8"/>
            <color indexed="81"/>
            <rFont val="Trebuchet MS"/>
            <family val="2"/>
          </rPr>
          <t>le cahier d'inventaire</t>
        </r>
        <r>
          <rPr>
            <sz val="8"/>
            <color indexed="81"/>
            <rFont val="Trebuchet MS"/>
            <family val="2"/>
          </rPr>
          <t xml:space="preserve"> avec une copie de la facture au nom de la coop OCCE.
Appareil photo, sono, ordinateur </t>
        </r>
        <r>
          <rPr>
            <sz val="7"/>
            <color indexed="81"/>
            <rFont val="Trebuchet MS"/>
            <family val="2"/>
          </rPr>
          <t>(utilisé par les élèves)</t>
        </r>
        <r>
          <rPr>
            <sz val="8"/>
            <color indexed="81"/>
            <rFont val="Trebuchet MS"/>
            <family val="2"/>
          </rPr>
          <t>, jeux pédagogiques, livres BCD, vidéoprojecteur mobile en lien avec projets coop ...</t>
        </r>
        <r>
          <rPr>
            <sz val="8"/>
            <color indexed="81"/>
            <rFont val="Tahoma"/>
            <family val="2"/>
          </rPr>
          <t xml:space="preserve">
</t>
        </r>
      </text>
    </comment>
    <comment ref="L27" authorId="0" shapeId="0" xr:uid="{1BE2D955-81AD-41E6-8279-0FF15E5936EC}">
      <text>
        <r>
          <rPr>
            <b/>
            <sz val="8"/>
            <color indexed="81"/>
            <rFont val="Tahoma"/>
            <family val="2"/>
          </rPr>
          <t>Pour une validation de la page il faut que les 2 sommes soient égales. 
Conseil :
Vérifier que les montants  ventilés page de droite sont bien correspondants aux montants page de gauche (voir colonne "validité" si "ok" ou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T.</author>
    <author>Asus</author>
  </authors>
  <commentList>
    <comment ref="B2" authorId="0" shapeId="0" xr:uid="{8FE691CC-4A81-47F0-8FDD-471DF2BCD8DF}">
      <text>
        <r>
          <rPr>
            <b/>
            <sz val="12"/>
            <color indexed="81"/>
            <rFont val="Times New Roman"/>
            <family val="1"/>
          </rPr>
          <t>A tout mouvement financier correspond une pièce justificative : 
- factures ou tickets de caisse pour une dépense
- fiche de recette de classe, fiche de recette d'espèces pour une recette
- bordereaux pour les transferts d'argent entre le compte bancaire et la caisse espèces. 
Les pièces justificatives doivent toujours être explicites, (éventuellement y ajouter des commentaires). 
Le numéro de pièce devra être reporté sur le justificatif. Ce numéro sert à les classer.</t>
        </r>
        <r>
          <rPr>
            <b/>
            <sz val="12"/>
            <color indexed="81"/>
            <rFont val="Tahoma"/>
            <family val="2"/>
          </rPr>
          <t xml:space="preserve">
</t>
        </r>
      </text>
    </comment>
    <comment ref="C2" authorId="0" shapeId="0" xr:uid="{08B8808F-C8CB-4E06-81B5-E25975D80922}">
      <text>
        <r>
          <rPr>
            <b/>
            <sz val="12"/>
            <color indexed="81"/>
            <rFont val="Times New Roman"/>
            <family val="1"/>
          </rPr>
          <t>Mentionner la date réelle des opérations effectuées. Attention : il faut mentionner la date  d’émission d’un chèque, et non la date du débit apparaissant sur le relevé de comptes. De même, il faut noter la date de remise d’un chèque, et non la date apparaissant sur le relevé bancaire.</t>
        </r>
      </text>
    </comment>
    <comment ref="D2" authorId="0" shapeId="0" xr:uid="{F2BDC665-0435-4228-A567-36750870D140}">
      <text>
        <r>
          <rPr>
            <b/>
            <sz val="12"/>
            <color indexed="81"/>
            <rFont val="Times New Roman"/>
            <family val="1"/>
          </rPr>
          <t>La coopérative a émis un chèque pour le règlement d’une facture... Malgré le manque de place, essayez d'être précis en faisant état de l'action pédagogique. 
Cette colonne doit être compréhensible pour toute personne étrangère à la coopérative qui serait amenée à vérifier les comptes (parents, nouveau mandataire, IEN, OCCE).</t>
        </r>
        <r>
          <rPr>
            <b/>
            <sz val="12"/>
            <color indexed="81"/>
            <rFont val="Tahoma"/>
            <family val="2"/>
          </rPr>
          <t xml:space="preserve">
</t>
        </r>
      </text>
    </comment>
    <comment ref="E2" authorId="0" shapeId="0" xr:uid="{B9B333F9-4658-472D-B8F4-0D8FBE5FCE8A}">
      <text>
        <r>
          <rPr>
            <b/>
            <sz val="12"/>
            <color indexed="81"/>
            <rFont val="Times New Roman"/>
            <family val="1"/>
          </rPr>
          <t>Le numéro du chèque ayant permis la paiement de cette pièce sera renseigné ici. On peut alors plus aisément suivre l’utilisation du chéquier, y compris les chèques annulés.</t>
        </r>
      </text>
    </comment>
    <comment ref="G2" authorId="0" shapeId="0" xr:uid="{9B51302D-2D74-4AB2-B5E9-035F01A647F1}">
      <text>
        <r>
          <rPr>
            <b/>
            <sz val="12"/>
            <color indexed="81"/>
            <rFont val="Times New Roman"/>
            <family val="1"/>
          </rPr>
          <t xml:space="preserve">A réception du relevé de comptes, les opérations sont pointées en inscrivant dans cette case le numéro du mois ou X qunand l’opération apparaît. </t>
        </r>
      </text>
    </comment>
    <comment ref="H2" authorId="0" shapeId="0" xr:uid="{125A5594-47FD-4A88-9DD2-7D5C7906F54F}">
      <text>
        <r>
          <rPr>
            <b/>
            <sz val="12"/>
            <color indexed="81"/>
            <rFont val="Times New Roman"/>
            <family val="1"/>
          </rPr>
          <t>Chaque classe adhérente à la coopérative a la possibilité de gérer elle-même durant l’année scolaire une somme qui a été avancée.</t>
        </r>
      </text>
    </comment>
    <comment ref="J2" authorId="0" shapeId="0" xr:uid="{8875203F-CF68-4C27-B2BE-BBA6D2C59BC0}">
      <text>
        <r>
          <rPr>
            <b/>
            <sz val="12"/>
            <color indexed="81"/>
            <rFont val="Times New Roman"/>
            <family val="1"/>
          </rPr>
          <t>Les entrées et sorties d’argent sur ce compte avec sa situation.</t>
        </r>
      </text>
    </comment>
    <comment ref="M2" authorId="0" shapeId="0" xr:uid="{1796FB1A-6D39-4B2C-8796-576E048F7E6F}">
      <text>
        <r>
          <rPr>
            <b/>
            <sz val="12"/>
            <color indexed="81"/>
            <rFont val="Times New Roman"/>
            <family val="1"/>
          </rPr>
          <t>La tenue du compte Caisse est obligatoire, toutes les coopératives, tous les foyers gèrent un jour ou l'autre de l'argent en espèce ; justifiez ces mouvements  par l’édition de pièces justificatives, fiches recettes, qui indiquent le mouvement effectué (listes des personnes ayant versé de l'argent, bordereau de dépôt au guichet, etc). 
La somme détenue dans la caisse ne doit jamais être trop importante ! Par exemple, il ne faut pas conserver en caisse  les espèces correspondant aux recettes d’un loto ou d’une kermesse :  ayez le réflexe du dépôt de liquide à la banque. 
N’encaissez jamais ces espèces sur votre compte personnel pour ensuite faire un chèque au bénéfice de la coopérative ou du foyer.</t>
        </r>
        <r>
          <rPr>
            <b/>
            <sz val="12"/>
            <color indexed="81"/>
            <rFont val="Tahoma"/>
            <family val="2"/>
          </rPr>
          <t xml:space="preserve">
</t>
        </r>
      </text>
    </comment>
    <comment ref="P2" authorId="0" shapeId="0" xr:uid="{21675635-6841-4AFF-AE01-97968B066CD6}">
      <text>
        <r>
          <rPr>
            <b/>
            <sz val="12"/>
            <color indexed="81"/>
            <rFont val="Times New Roman"/>
            <family val="1"/>
          </rPr>
          <t>Total des sommes sur les différents comptes financiers (c10+c13)</t>
        </r>
      </text>
    </comment>
    <comment ref="Y3" authorId="0" shapeId="0" xr:uid="{D16A661C-E6B5-4F5C-8574-6B4ED937E92F}">
      <text>
        <r>
          <rPr>
            <b/>
            <sz val="12"/>
            <color indexed="81"/>
            <rFont val="Times New Roman"/>
            <family val="1"/>
          </rPr>
          <t>Sommes reçues pour des actions de solidarité nationale ou internationale, aide aux projets OCCE et dons de particuliers ou d'entreprises sans contrepartie.</t>
        </r>
      </text>
    </comment>
    <comment ref="R4" authorId="1" shapeId="0" xr:uid="{F41C7FF5-36DA-46E3-BAE9-D82F7E5844E1}">
      <text>
        <r>
          <rPr>
            <sz val="8"/>
            <color indexed="81"/>
            <rFont val="Trebuchet MS"/>
            <family val="2"/>
          </rPr>
          <t>Produits transformés, calendriers, photos, livres (Lire c'est partir) ...</t>
        </r>
      </text>
    </comment>
    <comment ref="S4" authorId="1" shapeId="0" xr:uid="{1E5A4AB4-21DA-4F17-96D2-5380067A586C}">
      <text>
        <r>
          <rPr>
            <sz val="8"/>
            <color indexed="81"/>
            <rFont val="Trebuchet MS"/>
            <family val="2"/>
          </rPr>
          <t xml:space="preserve">Journaux scolaires, objets fabriqués, participation des parents </t>
        </r>
        <r>
          <rPr>
            <sz val="7"/>
            <color indexed="81"/>
            <rFont val="Trebuchet MS"/>
            <family val="2"/>
          </rPr>
          <t>(ou autres)</t>
        </r>
        <r>
          <rPr>
            <sz val="8"/>
            <color indexed="81"/>
            <rFont val="Trebuchet MS"/>
            <family val="2"/>
          </rPr>
          <t xml:space="preserve"> pour voyages, sorties, spectacles, expositions, fêtes, lotos ...</t>
        </r>
        <r>
          <rPr>
            <sz val="8"/>
            <color indexed="81"/>
            <rFont val="Tahoma"/>
            <family val="2"/>
          </rPr>
          <t xml:space="preserve">
</t>
        </r>
      </text>
    </comment>
    <comment ref="T4" authorId="1" shapeId="0" xr:uid="{0050500D-E844-4246-8B82-35BA99025B68}">
      <text>
        <r>
          <rPr>
            <sz val="8"/>
            <color indexed="81"/>
            <rFont val="Trebuchet MS"/>
            <family val="2"/>
          </rPr>
          <t>Subvention municipale, du Conseil Départemental, Régional ...</t>
        </r>
        <r>
          <rPr>
            <sz val="8"/>
            <color indexed="81"/>
            <rFont val="Tahoma"/>
            <family val="2"/>
          </rPr>
          <t xml:space="preserve">
</t>
        </r>
      </text>
    </comment>
    <comment ref="U4" authorId="1" shapeId="0" xr:uid="{926E74F1-423D-4AD4-865E-87EF7A84D116}">
      <text>
        <r>
          <rPr>
            <sz val="8"/>
            <color indexed="81"/>
            <rFont val="Trebuchet MS"/>
            <family val="2"/>
          </rPr>
          <t>Trousse à projets</t>
        </r>
      </text>
    </comment>
    <comment ref="V4" authorId="1" shapeId="0" xr:uid="{FA264079-CA27-410A-8D60-9E1A1775B4A4}">
      <text>
        <r>
          <rPr>
            <sz val="8"/>
            <color indexed="81"/>
            <rFont val="Trebuchet MS"/>
            <family val="2"/>
          </rPr>
          <t>ou d'autres coopératives OCCE</t>
        </r>
      </text>
    </comment>
    <comment ref="W4" authorId="1" shapeId="0" xr:uid="{A1273F03-C267-4F06-A36F-15439D0BD41B}">
      <text>
        <r>
          <rPr>
            <sz val="8"/>
            <color indexed="81"/>
            <rFont val="Trebuchet MS"/>
            <family val="2"/>
          </rPr>
          <t xml:space="preserve">La participation facultative des familles ne peut être que volontaire et modique </t>
        </r>
        <r>
          <rPr>
            <sz val="7"/>
            <color indexed="81"/>
            <rFont val="Trebuchet MS"/>
            <family val="2"/>
          </rPr>
          <t>(éviter de mettre un montant)</t>
        </r>
      </text>
    </comment>
    <comment ref="X4" authorId="1" shapeId="0" xr:uid="{4AADDCC5-4451-4716-BE51-160B086985E6}">
      <text>
        <r>
          <rPr>
            <sz val="8"/>
            <color indexed="81"/>
            <rFont val="Trebuchet MS"/>
            <family val="2"/>
          </rPr>
          <t>Dons reçus, actions de solidarité, collectes ...</t>
        </r>
        <r>
          <rPr>
            <sz val="8"/>
            <color indexed="81"/>
            <rFont val="Tahoma"/>
            <family val="2"/>
          </rPr>
          <t xml:space="preserve">
</t>
        </r>
      </text>
    </comment>
    <comment ref="AA4" authorId="1" shapeId="0" xr:uid="{EE979C8B-CA2B-4EA5-8C46-B844BA984867}">
      <text>
        <r>
          <rPr>
            <sz val="8"/>
            <color indexed="81"/>
            <rFont val="Trebuchet MS"/>
            <family val="2"/>
          </rPr>
          <t>Produits transformés, calendriers, photos (facture réglée au photographe), livres (Lire c'est partir) ...</t>
        </r>
      </text>
    </comment>
    <comment ref="AB4" authorId="1" shapeId="0" xr:uid="{64EABE66-8C0D-4202-BA3B-7B439A369CF3}">
      <text>
        <r>
          <rPr>
            <sz val="8"/>
            <color indexed="81"/>
            <rFont val="Trebuchet MS"/>
            <family val="2"/>
          </rPr>
          <t>Uniquement le contrat MAE-MAIF OCCE (règlement au moment de l'adhésion)</t>
        </r>
      </text>
    </comment>
    <comment ref="AC4" authorId="1" shapeId="0" xr:uid="{FF0322E6-BF4A-45FC-9358-4EA0EAB45F52}">
      <text>
        <r>
          <rPr>
            <sz val="8"/>
            <color indexed="81"/>
            <rFont val="Trebuchet MS"/>
            <family val="2"/>
          </rPr>
          <t>Journaux scolaires, correspondance, documentation, abonnement revues jeunesse, travaux manuels, voyages, sorties, spectacles, intervenants, fêtes, lotos, SACEM ...</t>
        </r>
      </text>
    </comment>
    <comment ref="AD4" authorId="1" shapeId="0" xr:uid="{7F950323-EE39-45BC-A3DB-26479EDCDBB2}">
      <text>
        <r>
          <rPr>
            <sz val="8"/>
            <color indexed="81"/>
            <rFont val="Trebuchet MS"/>
            <family val="2"/>
          </rPr>
          <t>Frais de tenue de compte, frais d'opposition, frais d'envoi de chéquier ...</t>
        </r>
      </text>
    </comment>
    <comment ref="AE4" authorId="1" shapeId="0" xr:uid="{810C84F1-AD24-4928-816E-7C7CE2DC7E3F}">
      <text>
        <r>
          <rPr>
            <sz val="8"/>
            <color indexed="81"/>
            <rFont val="Trebuchet MS"/>
            <family val="2"/>
          </rPr>
          <t>Règlement au moment de l'adhésion. Garder la fiche d'adhésion comme pièce comptable.</t>
        </r>
      </text>
    </comment>
    <comment ref="AF4" authorId="1" shapeId="0" xr:uid="{A629F974-3581-4596-84FB-19199FDCE9A3}">
      <text>
        <r>
          <rPr>
            <sz val="8"/>
            <color indexed="81"/>
            <rFont val="Trebuchet MS"/>
            <family val="2"/>
          </rPr>
          <t>Dons versés, actions de solidarité pour d'autres classes, d'autres pays ...</t>
        </r>
      </text>
    </comment>
    <comment ref="AG4" authorId="1" shapeId="0" xr:uid="{E056C050-4E50-4840-8598-E6BE4C9C4803}">
      <text>
        <r>
          <rPr>
            <sz val="8"/>
            <color indexed="81"/>
            <rFont val="Trebuchet MS"/>
            <family val="2"/>
          </rPr>
          <t xml:space="preserve">Ce matériel doit figurer dans </t>
        </r>
        <r>
          <rPr>
            <b/>
            <sz val="8"/>
            <color indexed="81"/>
            <rFont val="Trebuchet MS"/>
            <family val="2"/>
          </rPr>
          <t>le cahier d'inventaire</t>
        </r>
        <r>
          <rPr>
            <sz val="8"/>
            <color indexed="81"/>
            <rFont val="Trebuchet MS"/>
            <family val="2"/>
          </rPr>
          <t xml:space="preserve"> avec une copie de la facture au nom de la coop OCCE.
Appareil photo, sono, ordinateur </t>
        </r>
        <r>
          <rPr>
            <sz val="7"/>
            <color indexed="81"/>
            <rFont val="Trebuchet MS"/>
            <family val="2"/>
          </rPr>
          <t>(utilisé par les élèves)</t>
        </r>
        <r>
          <rPr>
            <sz val="8"/>
            <color indexed="81"/>
            <rFont val="Trebuchet MS"/>
            <family val="2"/>
          </rPr>
          <t>, jeux pédagogiques, livres BCD, vidéoprojecteur mobile en lien avec projets coop ...</t>
        </r>
        <r>
          <rPr>
            <sz val="8"/>
            <color indexed="81"/>
            <rFont val="Tahoma"/>
            <family val="2"/>
          </rPr>
          <t xml:space="preserve">
</t>
        </r>
      </text>
    </comment>
    <comment ref="L27" authorId="0" shapeId="0" xr:uid="{8D8C4AAC-278F-473F-95AE-BB83118179E7}">
      <text>
        <r>
          <rPr>
            <b/>
            <sz val="8"/>
            <color indexed="81"/>
            <rFont val="Tahoma"/>
            <family val="2"/>
          </rPr>
          <t>Pour une validation de la page il faut que les 2 sommes soient égales. 
Conseil :
Vérifier que les montants  ventilés page de droite sont bien correspondants aux montants page de gauche (voir colonne "validité" si "ok" ou "??"</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T.</author>
    <author>Asus</author>
  </authors>
  <commentList>
    <comment ref="B2" authorId="0" shapeId="0" xr:uid="{743E94E9-BFC5-419C-A3E6-706322CB7E52}">
      <text>
        <r>
          <rPr>
            <b/>
            <sz val="12"/>
            <color indexed="81"/>
            <rFont val="Times New Roman"/>
            <family val="1"/>
          </rPr>
          <t>A tout mouvement financier correspond une pièce justificative : 
- factures ou tickets de caisse pour une dépense</t>
        </r>
        <r>
          <rPr>
            <b/>
            <sz val="12"/>
            <color indexed="81"/>
            <rFont val="Tahoma"/>
            <family val="2"/>
          </rPr>
          <t xml:space="preserve">
</t>
        </r>
        <r>
          <rPr>
            <b/>
            <sz val="12"/>
            <color indexed="81"/>
            <rFont val="Times New Roman"/>
            <family val="1"/>
          </rPr>
          <t>- fiche de recette de classe, fiche de recette d'espèces pour une recette
- bordereaux pour les transferts d'argent entre le compte bancaire et la caisse espèces. 
Les pièces justificatives doivent toujours être explicites, (éventuellement y ajouter des commentaires). 
Le numéro de pièce devra être reporté sur le justificatif. Ce numéro sert à les classer.</t>
        </r>
        <r>
          <rPr>
            <b/>
            <sz val="12"/>
            <color indexed="81"/>
            <rFont val="Tahoma"/>
            <family val="2"/>
          </rPr>
          <t xml:space="preserve">
</t>
        </r>
      </text>
    </comment>
    <comment ref="C2" authorId="0" shapeId="0" xr:uid="{7624135A-BCB5-4D86-98E4-B0C4B5F7627D}">
      <text>
        <r>
          <rPr>
            <b/>
            <sz val="12"/>
            <color indexed="81"/>
            <rFont val="Times New Roman"/>
            <family val="1"/>
          </rPr>
          <t>Mentionner la date réelle des opérations effectuées. Attention : il faut mentionner la date  d’émission d’un chèque, et non la date du débit apparaissant sur le relevé de comptes. De même, il faut noter la date de remise d’un chèque, et non la date apparaissant sur le relevé bancaire.</t>
        </r>
      </text>
    </comment>
    <comment ref="D2" authorId="0" shapeId="0" xr:uid="{1AE92E64-CA51-45C2-9094-7F42441CD1A1}">
      <text>
        <r>
          <rPr>
            <b/>
            <sz val="12"/>
            <color indexed="81"/>
            <rFont val="Times New Roman"/>
            <family val="1"/>
          </rPr>
          <t>La coopérative a émis un chèque pour le règlement d’une facture... Malgré le manque de place, essayez d'être précis en faisant état de l'action pédagogique. 
Cette colonne doit être compréhensible pour toute personne étrangère à la coopérative qui serait amenée à vérifier les comptes (parents, nouveau mandataire, IEN, OCCE).</t>
        </r>
        <r>
          <rPr>
            <b/>
            <sz val="12"/>
            <color indexed="81"/>
            <rFont val="Tahoma"/>
            <family val="2"/>
          </rPr>
          <t xml:space="preserve">
</t>
        </r>
      </text>
    </comment>
    <comment ref="E2" authorId="0" shapeId="0" xr:uid="{C8904A00-0CC0-48C7-893A-FA5763066D4F}">
      <text>
        <r>
          <rPr>
            <b/>
            <sz val="12"/>
            <color indexed="81"/>
            <rFont val="Times New Roman"/>
            <family val="1"/>
          </rPr>
          <t>Le numéro du chèque ayant permis la paiement de cette pièce sera renseigné ici. On peut alors plus aisément suivre l’utilisation du chéquier, y compris les chèques annulés.</t>
        </r>
      </text>
    </comment>
    <comment ref="G2" authorId="0" shapeId="0" xr:uid="{EE68D183-E5AF-4EE3-BB72-8B0212F927A3}">
      <text>
        <r>
          <rPr>
            <b/>
            <sz val="12"/>
            <color indexed="81"/>
            <rFont val="Times New Roman"/>
            <family val="1"/>
          </rPr>
          <t xml:space="preserve">A réception du relevé de comptes, les opérations sont pointées en inscrivant dans cette case le numéro du mois ou X quand l’opération apparaît. </t>
        </r>
      </text>
    </comment>
    <comment ref="H2" authorId="0" shapeId="0" xr:uid="{E376437C-0F3B-41BE-8FDD-F4CB23D28D1B}">
      <text>
        <r>
          <rPr>
            <b/>
            <sz val="12"/>
            <color indexed="81"/>
            <rFont val="Times New Roman"/>
            <family val="1"/>
          </rPr>
          <t>Chaque classe adhérente à la coopérative a la possibilité de gérer elle-même durant l’année scolaire une somme qui a été avancée.</t>
        </r>
      </text>
    </comment>
    <comment ref="J2" authorId="0" shapeId="0" xr:uid="{0280A1A5-81C6-48C6-A542-87B5284AE02F}">
      <text>
        <r>
          <rPr>
            <b/>
            <sz val="12"/>
            <color indexed="81"/>
            <rFont val="Times New Roman"/>
            <family val="1"/>
          </rPr>
          <t>Les entrées et sorties d’argent sur ce compte avec sa situation.</t>
        </r>
      </text>
    </comment>
    <comment ref="M2" authorId="0" shapeId="0" xr:uid="{7CD7805C-0798-4EE8-842F-C45F3CF4CBCC}">
      <text>
        <r>
          <rPr>
            <b/>
            <sz val="12"/>
            <color indexed="81"/>
            <rFont val="Times New Roman"/>
            <family val="1"/>
          </rPr>
          <t>La tenue du compte Caisse est obligatoire, toutes les coopératives, tous les foyers gèrent un jour ou l'autre de l'argent en espèce ; justifiez ces mouvements  par l’édition de pièces justificatives, fiches recettes, qui indiquent le mouvement effectué (listes des personnes ayant versé de l'argent, bordereau de dépôt au guichet, etc). 
La somme détenue dans la caisse ne doit jamais être trop importante ! Par exemple, il ne faut pas conserver en caisse  les espèces correspondant aux recettes d’un loto ou d’une kermesse :  ayez le réflexe du dépôt de liquide à la banque. 
N’encaissez jamais ces espèces sur votre compte personnel pour ensuite faire un chèque au bénéfice de la coopérative ou du foyer.</t>
        </r>
        <r>
          <rPr>
            <b/>
            <sz val="12"/>
            <color indexed="81"/>
            <rFont val="Tahoma"/>
            <family val="2"/>
          </rPr>
          <t xml:space="preserve">
</t>
        </r>
      </text>
    </comment>
    <comment ref="P2" authorId="0" shapeId="0" xr:uid="{99F5D005-D1F6-41F0-AB3F-BBFCF3CB528B}">
      <text>
        <r>
          <rPr>
            <b/>
            <sz val="12"/>
            <color indexed="81"/>
            <rFont val="Times New Roman"/>
            <family val="1"/>
          </rPr>
          <t>Total des sommes sur les différents comptes financiers (c10+c13)</t>
        </r>
      </text>
    </comment>
    <comment ref="Y3" authorId="0" shapeId="0" xr:uid="{853D59CB-4112-4C79-960D-08FA2C15379C}">
      <text>
        <r>
          <rPr>
            <b/>
            <sz val="12"/>
            <color indexed="81"/>
            <rFont val="Times New Roman"/>
            <family val="1"/>
          </rPr>
          <t>Sommes reçues pour des actions de solidarité nationale ou internationale, aide aux projets OCCE et dons de particuliers ou d'entreprises sans contrepartie.</t>
        </r>
      </text>
    </comment>
    <comment ref="R4" authorId="1" shapeId="0" xr:uid="{16AB70F1-A747-422B-B9B1-2B15CA8A9694}">
      <text>
        <r>
          <rPr>
            <sz val="8"/>
            <color indexed="81"/>
            <rFont val="Trebuchet MS"/>
            <family val="2"/>
          </rPr>
          <t>Produits transformés, calendriers, photos, livres (Lire c'est partir) ...</t>
        </r>
      </text>
    </comment>
    <comment ref="S4" authorId="1" shapeId="0" xr:uid="{B396A8CB-9FE7-4515-A96E-0A0B72FDEF7B}">
      <text>
        <r>
          <rPr>
            <sz val="8"/>
            <color indexed="81"/>
            <rFont val="Trebuchet MS"/>
            <family val="2"/>
          </rPr>
          <t xml:space="preserve">Journaux scolaires, objets fabriqués, participation des parents </t>
        </r>
        <r>
          <rPr>
            <sz val="7"/>
            <color indexed="81"/>
            <rFont val="Trebuchet MS"/>
            <family val="2"/>
          </rPr>
          <t>(ou autres)</t>
        </r>
        <r>
          <rPr>
            <sz val="8"/>
            <color indexed="81"/>
            <rFont val="Trebuchet MS"/>
            <family val="2"/>
          </rPr>
          <t xml:space="preserve"> pour voyages, sorties, spectacles, expositions, fêtes, lotos ...</t>
        </r>
        <r>
          <rPr>
            <sz val="8"/>
            <color indexed="81"/>
            <rFont val="Tahoma"/>
            <family val="2"/>
          </rPr>
          <t xml:space="preserve">
</t>
        </r>
      </text>
    </comment>
    <comment ref="T4" authorId="1" shapeId="0" xr:uid="{812F9C1D-0806-41EB-BE52-220D5EB127DA}">
      <text>
        <r>
          <rPr>
            <sz val="8"/>
            <color indexed="81"/>
            <rFont val="Trebuchet MS"/>
            <family val="2"/>
          </rPr>
          <t>Subvention municipale, du Conseil Départemental, Régional ...</t>
        </r>
        <r>
          <rPr>
            <sz val="8"/>
            <color indexed="81"/>
            <rFont val="Tahoma"/>
            <family val="2"/>
          </rPr>
          <t xml:space="preserve">
</t>
        </r>
      </text>
    </comment>
    <comment ref="U4" authorId="1" shapeId="0" xr:uid="{FC3DDE96-26E6-46FC-AFB4-372A3C228432}">
      <text>
        <r>
          <rPr>
            <sz val="8"/>
            <color indexed="81"/>
            <rFont val="Trebuchet MS"/>
            <family val="2"/>
          </rPr>
          <t>Trousse à projets</t>
        </r>
      </text>
    </comment>
    <comment ref="V4" authorId="1" shapeId="0" xr:uid="{88A2882E-6E4F-4BFD-A45A-F47F0EC02C30}">
      <text>
        <r>
          <rPr>
            <sz val="8"/>
            <color indexed="81"/>
            <rFont val="Trebuchet MS"/>
            <family val="2"/>
          </rPr>
          <t>ou d'autres coopératives OCCE</t>
        </r>
      </text>
    </comment>
    <comment ref="W4" authorId="1" shapeId="0" xr:uid="{3264E27F-7913-446A-A735-49A91EA54740}">
      <text>
        <r>
          <rPr>
            <sz val="8"/>
            <color indexed="81"/>
            <rFont val="Trebuchet MS"/>
            <family val="2"/>
          </rPr>
          <t xml:space="preserve">La participation facultative des familles ne peut être que volontaire et modique </t>
        </r>
        <r>
          <rPr>
            <sz val="7"/>
            <color indexed="81"/>
            <rFont val="Trebuchet MS"/>
            <family val="2"/>
          </rPr>
          <t>(éviter de mettre un montant)</t>
        </r>
      </text>
    </comment>
    <comment ref="X4" authorId="1" shapeId="0" xr:uid="{E7A96F81-1B3B-4568-A13B-B66FAC493367}">
      <text>
        <r>
          <rPr>
            <sz val="8"/>
            <color indexed="81"/>
            <rFont val="Trebuchet MS"/>
            <family val="2"/>
          </rPr>
          <t>Dons reçus, actions de solidarité, collectes ...</t>
        </r>
        <r>
          <rPr>
            <sz val="8"/>
            <color indexed="81"/>
            <rFont val="Tahoma"/>
            <family val="2"/>
          </rPr>
          <t xml:space="preserve">
</t>
        </r>
      </text>
    </comment>
    <comment ref="AA4" authorId="1" shapeId="0" xr:uid="{F06FEC77-E96A-4AC3-B62C-2814F1CEAA12}">
      <text>
        <r>
          <rPr>
            <sz val="8"/>
            <color indexed="81"/>
            <rFont val="Trebuchet MS"/>
            <family val="2"/>
          </rPr>
          <t>Produits transformés, calendriers, photos (facture réglée au photographe), livres (Lire c'est partir) ...</t>
        </r>
      </text>
    </comment>
    <comment ref="AB4" authorId="1" shapeId="0" xr:uid="{D1247DCC-223B-4B5E-8D9E-4DF6CFEB12CF}">
      <text>
        <r>
          <rPr>
            <sz val="8"/>
            <color indexed="81"/>
            <rFont val="Trebuchet MS"/>
            <family val="2"/>
          </rPr>
          <t>Uniquement le contrat MAE-MAIF OCCE (règlement au moment de l'adhésion)</t>
        </r>
      </text>
    </comment>
    <comment ref="AC4" authorId="1" shapeId="0" xr:uid="{1BA6538F-58B4-473B-B8EC-9FC8F01DA6B0}">
      <text>
        <r>
          <rPr>
            <sz val="8"/>
            <color indexed="81"/>
            <rFont val="Trebuchet MS"/>
            <family val="2"/>
          </rPr>
          <t>Journaux scolaires, correspondance, documentation, abonnement revues jeunesse, travaux manuels, voyages, sorties, spectacles, intervenants, fêtes, lotos, SACEM ...</t>
        </r>
      </text>
    </comment>
    <comment ref="AD4" authorId="1" shapeId="0" xr:uid="{98EA0103-F12E-4470-B5E2-61369EA89B16}">
      <text>
        <r>
          <rPr>
            <sz val="8"/>
            <color indexed="81"/>
            <rFont val="Trebuchet MS"/>
            <family val="2"/>
          </rPr>
          <t>Frais de tenue de compte, frais d'opposition, frais d'envoi de chéquier ...</t>
        </r>
      </text>
    </comment>
    <comment ref="AE4" authorId="1" shapeId="0" xr:uid="{F884CAD7-69BC-473E-BD8E-513919029A64}">
      <text>
        <r>
          <rPr>
            <sz val="8"/>
            <color indexed="81"/>
            <rFont val="Trebuchet MS"/>
            <family val="2"/>
          </rPr>
          <t>Règlement au moment de l'adhésion. Garder la fiche d'adhésion comme pièce comptable.</t>
        </r>
      </text>
    </comment>
    <comment ref="AF4" authorId="1" shapeId="0" xr:uid="{6AC703A0-97BA-4B08-9649-CE5493AD48FF}">
      <text>
        <r>
          <rPr>
            <sz val="8"/>
            <color indexed="81"/>
            <rFont val="Trebuchet MS"/>
            <family val="2"/>
          </rPr>
          <t>Dons versés, actions de solidarité pour d'autres classes, d'autres pays ...</t>
        </r>
      </text>
    </comment>
    <comment ref="AG4" authorId="1" shapeId="0" xr:uid="{08F6F0F9-8D21-47CA-9791-68CD72A7FAE1}">
      <text>
        <r>
          <rPr>
            <sz val="8"/>
            <color indexed="81"/>
            <rFont val="Trebuchet MS"/>
            <family val="2"/>
          </rPr>
          <t xml:space="preserve">Ce matériel doit figurer dans </t>
        </r>
        <r>
          <rPr>
            <b/>
            <sz val="8"/>
            <color indexed="81"/>
            <rFont val="Trebuchet MS"/>
            <family val="2"/>
          </rPr>
          <t>le cahier d'inventaire</t>
        </r>
        <r>
          <rPr>
            <sz val="8"/>
            <color indexed="81"/>
            <rFont val="Trebuchet MS"/>
            <family val="2"/>
          </rPr>
          <t xml:space="preserve"> avec une copie de la facture au nom de la coop OCCE.
Appareil photo, sono, ordinateur </t>
        </r>
        <r>
          <rPr>
            <sz val="7"/>
            <color indexed="81"/>
            <rFont val="Trebuchet MS"/>
            <family val="2"/>
          </rPr>
          <t>(utilisé par les élèves)</t>
        </r>
        <r>
          <rPr>
            <sz val="8"/>
            <color indexed="81"/>
            <rFont val="Trebuchet MS"/>
            <family val="2"/>
          </rPr>
          <t>, jeux pédagogiques, livres BCD, vidéoprojecteur mobile en lien avec projets coop ...</t>
        </r>
        <r>
          <rPr>
            <sz val="8"/>
            <color indexed="81"/>
            <rFont val="Tahoma"/>
            <family val="2"/>
          </rPr>
          <t xml:space="preserve">
</t>
        </r>
      </text>
    </comment>
    <comment ref="L27" authorId="0" shapeId="0" xr:uid="{4C10415D-46CC-4D7D-92AB-987FBAECBC0A}">
      <text>
        <r>
          <rPr>
            <b/>
            <sz val="8"/>
            <color indexed="81"/>
            <rFont val="Tahoma"/>
            <family val="2"/>
          </rPr>
          <t>Pour une validation de la page il faut que les 2 sommes soient égales. 
Conseil :
Vérifier que les montants  ventilés page de droite sont bien correspondants aux montants page de gauche (voir colonne "validité" si "ok" ou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T.</author>
    <author>Asus</author>
  </authors>
  <commentList>
    <comment ref="B2" authorId="0" shapeId="0" xr:uid="{78858668-0942-4889-86A4-BACC7720199F}">
      <text>
        <r>
          <rPr>
            <b/>
            <sz val="12"/>
            <color indexed="81"/>
            <rFont val="Times New Roman"/>
            <family val="1"/>
          </rPr>
          <t>Tout mouvement financier correspond une pièce justificative : 
- factures ou tickets de caisse pour une dépense
- fiche de recette de classe, fiche de recette d'espèces pour une recette
- bordereaux pour les transferts d'argent entre le compte bancaire et la caisse espèces. 
Les pièces justificatives doivent toujours être explicites, (éventuellement y ajouter des commentaires). 
Le numéro de pièce devra être reporté sur le justificatif. Ce numéro sert à les classer.</t>
        </r>
        <r>
          <rPr>
            <b/>
            <sz val="12"/>
            <color indexed="81"/>
            <rFont val="Tahoma"/>
            <family val="2"/>
          </rPr>
          <t xml:space="preserve">
</t>
        </r>
      </text>
    </comment>
    <comment ref="C2" authorId="0" shapeId="0" xr:uid="{143BEDE3-E692-40F1-8717-5B1EE102C45C}">
      <text>
        <r>
          <rPr>
            <b/>
            <sz val="12"/>
            <color indexed="81"/>
            <rFont val="Times New Roman"/>
            <family val="1"/>
          </rPr>
          <t>Mentionner la date réelle des opérations effectuées. Attention : il faut mentionner la date  d’émission d’un chèque, et non la date du débit apparaissant sur le relevé de comptes. De même, il faut noter la date de remise d’un chèque, et non la date apparaissant sur le relevé bancaire.</t>
        </r>
      </text>
    </comment>
    <comment ref="D2" authorId="0" shapeId="0" xr:uid="{81C24B8B-B43C-484F-8FD1-48C40F4DD5A0}">
      <text>
        <r>
          <rPr>
            <b/>
            <sz val="12"/>
            <color indexed="81"/>
            <rFont val="Times New Roman"/>
            <family val="1"/>
          </rPr>
          <t>La coopérative a émis un chèque pour le règlement d’une facture... Malgré le manque de place, essayez d'être précis en faisant état de l'action pédagogique. 
Cette colonne doit être compréhensible pour toute personne étrangère à la coopérative qui serait amenée à vérifier les comptes (parents, nouveau mandataire, IEN, OCCE).</t>
        </r>
        <r>
          <rPr>
            <b/>
            <sz val="12"/>
            <color indexed="81"/>
            <rFont val="Tahoma"/>
            <family val="2"/>
          </rPr>
          <t xml:space="preserve">
</t>
        </r>
      </text>
    </comment>
    <comment ref="E2" authorId="0" shapeId="0" xr:uid="{50795D7F-3BDA-43AB-9DF7-2586E4C291AE}">
      <text>
        <r>
          <rPr>
            <b/>
            <sz val="12"/>
            <color indexed="81"/>
            <rFont val="Times New Roman"/>
            <family val="1"/>
          </rPr>
          <t>Le numéro du chèque ayant permis la paiement de cette pièce sera renseigné ici. On peut alors plus aisément suivre l’utilisation du chéquier, y compris les chèques annulés.</t>
        </r>
      </text>
    </comment>
    <comment ref="G2" authorId="0" shapeId="0" xr:uid="{E30DD6C7-4182-4296-8FAD-D3E17647A84F}">
      <text>
        <r>
          <rPr>
            <b/>
            <sz val="12"/>
            <color indexed="81"/>
            <rFont val="Times New Roman"/>
            <family val="1"/>
          </rPr>
          <t xml:space="preserve">A réception du relevé de comptes, les opérations sont pointées en inscrivant dans cette case le numéro du mois ou X quand l’opération apparaît. </t>
        </r>
      </text>
    </comment>
    <comment ref="H2" authorId="0" shapeId="0" xr:uid="{FE368FE8-0274-41F7-A3E5-5D80077F4EC4}">
      <text>
        <r>
          <rPr>
            <b/>
            <sz val="12"/>
            <color indexed="81"/>
            <rFont val="Times New Roman"/>
            <family val="1"/>
          </rPr>
          <t>Chaque classe adhérente à la coopérative a la possibilité de gérer elle-même durant l’année scolaire une somme qui a été avancée.</t>
        </r>
      </text>
    </comment>
    <comment ref="J2" authorId="0" shapeId="0" xr:uid="{393C7FF7-82B9-4881-9A71-5CF77A8B6B5D}">
      <text>
        <r>
          <rPr>
            <b/>
            <sz val="12"/>
            <color indexed="81"/>
            <rFont val="Times New Roman"/>
            <family val="1"/>
          </rPr>
          <t>Les entrées et sorties d’argent sur ce compte avec sa situation.</t>
        </r>
      </text>
    </comment>
    <comment ref="M2" authorId="0" shapeId="0" xr:uid="{F2DD1874-14AD-4B6E-AEBF-4ACA027B2862}">
      <text>
        <r>
          <rPr>
            <b/>
            <sz val="12"/>
            <color indexed="81"/>
            <rFont val="Times New Roman"/>
            <family val="1"/>
          </rPr>
          <t>La tenue du compte Caisse est obligatoire, toutes les coopératives, tous les foyers gèrent un jour ou l'autre de l'argent en espèce ; justifiez ces mouvements  par l’édition de pièces justificatives, fiches recettes, qui indiquent le mouvement effectué (listes des personnes ayant versé de l'argent, bordereau de dépôt au guichet, etc). 
La somme détenue dans la caisse ne doit jamais être trop importante ! Par exemple, il ne faut pas conserver en caisse  les espèces correspondant aux recettes d’un loto ou d’une kermesse :  ayez le réflexe du dépôt de liquide à la banque. 
N’encaissez jamais ces espèces sur votre compte personnel pour ensuite faire un chèque au bénéfice de la coopérative ou du foyer.</t>
        </r>
        <r>
          <rPr>
            <b/>
            <sz val="12"/>
            <color indexed="81"/>
            <rFont val="Tahoma"/>
            <family val="2"/>
          </rPr>
          <t xml:space="preserve">
</t>
        </r>
      </text>
    </comment>
    <comment ref="P2" authorId="0" shapeId="0" xr:uid="{810FC826-6953-44A8-AB52-BE641AB9DE55}">
      <text>
        <r>
          <rPr>
            <b/>
            <sz val="12"/>
            <color indexed="81"/>
            <rFont val="Times New Roman"/>
            <family val="1"/>
          </rPr>
          <t>Total des sommes sur les différents comptes financiers (c10+c13)</t>
        </r>
      </text>
    </comment>
    <comment ref="Y3" authorId="0" shapeId="0" xr:uid="{263279D2-72DF-4FFC-8968-BB1E2220F46F}">
      <text>
        <r>
          <rPr>
            <b/>
            <sz val="12"/>
            <color indexed="81"/>
            <rFont val="Times New Roman"/>
            <family val="1"/>
          </rPr>
          <t>Sommes reçues pour des actions de solidarité nationale ou internationale, aide aux projets OCCE et dons de particuliers ou d'entreprises sans contrepartie.</t>
        </r>
      </text>
    </comment>
    <comment ref="R4" authorId="1" shapeId="0" xr:uid="{DD4336D0-F8DB-46A7-A3E6-A3F27A2D0615}">
      <text>
        <r>
          <rPr>
            <sz val="8"/>
            <color indexed="81"/>
            <rFont val="Trebuchet MS"/>
            <family val="2"/>
          </rPr>
          <t>Produits transformés, calendriers, photos, livres (Lire c'est partir) ...</t>
        </r>
      </text>
    </comment>
    <comment ref="S4" authorId="1" shapeId="0" xr:uid="{473C753F-3AC4-4E9C-BC61-81B8BBD48B57}">
      <text>
        <r>
          <rPr>
            <sz val="8"/>
            <color indexed="81"/>
            <rFont val="Trebuchet MS"/>
            <family val="2"/>
          </rPr>
          <t xml:space="preserve">Journaux scolaires, objets fabriqués, participation des parents </t>
        </r>
        <r>
          <rPr>
            <sz val="7"/>
            <color indexed="81"/>
            <rFont val="Trebuchet MS"/>
            <family val="2"/>
          </rPr>
          <t>(ou autres)</t>
        </r>
        <r>
          <rPr>
            <sz val="8"/>
            <color indexed="81"/>
            <rFont val="Trebuchet MS"/>
            <family val="2"/>
          </rPr>
          <t xml:space="preserve"> pour voyages, sorties, spectacles, expositions, fêtes, lotos ...</t>
        </r>
        <r>
          <rPr>
            <sz val="8"/>
            <color indexed="81"/>
            <rFont val="Tahoma"/>
            <family val="2"/>
          </rPr>
          <t xml:space="preserve">
</t>
        </r>
      </text>
    </comment>
    <comment ref="T4" authorId="1" shapeId="0" xr:uid="{7275FC36-A263-4217-B252-8CD6790D422F}">
      <text>
        <r>
          <rPr>
            <sz val="8"/>
            <color indexed="81"/>
            <rFont val="Trebuchet MS"/>
            <family val="2"/>
          </rPr>
          <t>Subvention municipale, du Conseil Départemental, Régional ...</t>
        </r>
        <r>
          <rPr>
            <sz val="8"/>
            <color indexed="81"/>
            <rFont val="Tahoma"/>
            <family val="2"/>
          </rPr>
          <t xml:space="preserve">
</t>
        </r>
      </text>
    </comment>
    <comment ref="U4" authorId="1" shapeId="0" xr:uid="{2E73980D-F5C6-46B9-AAE6-D470BD259EA6}">
      <text>
        <r>
          <rPr>
            <sz val="8"/>
            <color indexed="81"/>
            <rFont val="Trebuchet MS"/>
            <family val="2"/>
          </rPr>
          <t>Trousse à projets</t>
        </r>
      </text>
    </comment>
    <comment ref="V4" authorId="1" shapeId="0" xr:uid="{AF698E53-26FC-405E-94A9-06CAEBE83F47}">
      <text>
        <r>
          <rPr>
            <sz val="8"/>
            <color indexed="81"/>
            <rFont val="Trebuchet MS"/>
            <family val="2"/>
          </rPr>
          <t>ou d'autres coopératives OCCE</t>
        </r>
      </text>
    </comment>
    <comment ref="W4" authorId="1" shapeId="0" xr:uid="{A3F6D341-620C-430F-97FF-FE85422CD163}">
      <text>
        <r>
          <rPr>
            <sz val="8"/>
            <color indexed="81"/>
            <rFont val="Trebuchet MS"/>
            <family val="2"/>
          </rPr>
          <t xml:space="preserve">La participation facultative des familles ne peut être que volontaire et modique </t>
        </r>
        <r>
          <rPr>
            <sz val="7"/>
            <color indexed="81"/>
            <rFont val="Trebuchet MS"/>
            <family val="2"/>
          </rPr>
          <t>(éviter de mettre un montant)</t>
        </r>
      </text>
    </comment>
    <comment ref="X4" authorId="1" shapeId="0" xr:uid="{C53D15B3-178D-440A-8C39-C887AAF9BA96}">
      <text>
        <r>
          <rPr>
            <sz val="8"/>
            <color indexed="81"/>
            <rFont val="Trebuchet MS"/>
            <family val="2"/>
          </rPr>
          <t>Dons reçus, actions de solidarité, collectes ...</t>
        </r>
        <r>
          <rPr>
            <sz val="8"/>
            <color indexed="81"/>
            <rFont val="Tahoma"/>
            <family val="2"/>
          </rPr>
          <t xml:space="preserve">
</t>
        </r>
      </text>
    </comment>
    <comment ref="AA4" authorId="1" shapeId="0" xr:uid="{1E6AABF9-F2E9-4C8B-B668-6F51B23210FE}">
      <text>
        <r>
          <rPr>
            <sz val="8"/>
            <color indexed="81"/>
            <rFont val="Trebuchet MS"/>
            <family val="2"/>
          </rPr>
          <t>Produits transformés, calendriers, photos (facture réglée au photographe), livres (Lire c'est partir) ...</t>
        </r>
      </text>
    </comment>
    <comment ref="AB4" authorId="1" shapeId="0" xr:uid="{8A960F48-7E2B-4748-87D6-DC4EEEA6BDD8}">
      <text>
        <r>
          <rPr>
            <sz val="8"/>
            <color indexed="81"/>
            <rFont val="Trebuchet MS"/>
            <family val="2"/>
          </rPr>
          <t>Uniquement le contrat MAE-MAIF OCCE (règlement au moment de l'adhésion)</t>
        </r>
      </text>
    </comment>
    <comment ref="AC4" authorId="1" shapeId="0" xr:uid="{94B7D63D-8E8B-4B42-9970-3F4B9AE4B963}">
      <text>
        <r>
          <rPr>
            <sz val="8"/>
            <color indexed="81"/>
            <rFont val="Trebuchet MS"/>
            <family val="2"/>
          </rPr>
          <t>Journaux scolaires, correspondance, documentation, abonnement revues jeunesse, travaux manuels, voyages, sorties, spectacles, intervenants, fêtes, lotos, SACEM ...</t>
        </r>
      </text>
    </comment>
    <comment ref="AD4" authorId="1" shapeId="0" xr:uid="{CE6FABAA-021E-4617-A8B8-E76E4D538E86}">
      <text>
        <r>
          <rPr>
            <sz val="8"/>
            <color indexed="81"/>
            <rFont val="Trebuchet MS"/>
            <family val="2"/>
          </rPr>
          <t>Frais de tenue de compte, frais d'opposition, frais d'envoi de chéquier ...</t>
        </r>
      </text>
    </comment>
    <comment ref="AE4" authorId="1" shapeId="0" xr:uid="{DA2474DC-24ED-4D7E-8A00-2B18483F0ABA}">
      <text>
        <r>
          <rPr>
            <sz val="8"/>
            <color indexed="81"/>
            <rFont val="Trebuchet MS"/>
            <family val="2"/>
          </rPr>
          <t>Règlement au moment de l'adhésion. Garder la fiche d'adhésion comme pièce comptable.</t>
        </r>
      </text>
    </comment>
    <comment ref="AF4" authorId="1" shapeId="0" xr:uid="{F8DE65EC-5088-4E2D-BA57-5D8E68D12D5D}">
      <text>
        <r>
          <rPr>
            <sz val="8"/>
            <color indexed="81"/>
            <rFont val="Trebuchet MS"/>
            <family val="2"/>
          </rPr>
          <t>Dons versés, actions de solidarité pour d'autres classes, d'autres pays ...</t>
        </r>
      </text>
    </comment>
    <comment ref="AG4" authorId="1" shapeId="0" xr:uid="{A8EB0BF9-AF7E-416E-A381-E0DE703C7357}">
      <text>
        <r>
          <rPr>
            <sz val="8"/>
            <color indexed="81"/>
            <rFont val="Trebuchet MS"/>
            <family val="2"/>
          </rPr>
          <t xml:space="preserve">Ce matériel doit figurer dans </t>
        </r>
        <r>
          <rPr>
            <b/>
            <sz val="8"/>
            <color indexed="81"/>
            <rFont val="Trebuchet MS"/>
            <family val="2"/>
          </rPr>
          <t>le cahier d'inventaire</t>
        </r>
        <r>
          <rPr>
            <sz val="8"/>
            <color indexed="81"/>
            <rFont val="Trebuchet MS"/>
            <family val="2"/>
          </rPr>
          <t xml:space="preserve"> avec une copie de la facture au nom de la coop OCCE.
Appareil photo, sono, ordinateur </t>
        </r>
        <r>
          <rPr>
            <sz val="7"/>
            <color indexed="81"/>
            <rFont val="Trebuchet MS"/>
            <family val="2"/>
          </rPr>
          <t>(utilisé par les élèves)</t>
        </r>
        <r>
          <rPr>
            <sz val="8"/>
            <color indexed="81"/>
            <rFont val="Trebuchet MS"/>
            <family val="2"/>
          </rPr>
          <t>, jeux pédagogiques, livres BCD, vidéoprojecteur mobile en lien avec projets coop ...</t>
        </r>
        <r>
          <rPr>
            <sz val="8"/>
            <color indexed="81"/>
            <rFont val="Tahoma"/>
            <family val="2"/>
          </rPr>
          <t xml:space="preserve">
</t>
        </r>
      </text>
    </comment>
    <comment ref="L27" authorId="0" shapeId="0" xr:uid="{4BB58AB0-F71D-4D6F-8260-BAD6B4DED83E}">
      <text>
        <r>
          <rPr>
            <b/>
            <sz val="8"/>
            <color indexed="81"/>
            <rFont val="Tahoma"/>
            <family val="2"/>
          </rPr>
          <t>Pour une validation de la page il faut que les 2 sommes soient égales. 
Conseil :
Vérifier que les montants  ventilés page de droite sont bien correspondants aux montants page de gauche (voir colonne "validité" si "ok" ou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T.</author>
    <author>Asus</author>
  </authors>
  <commentList>
    <comment ref="B2" authorId="0" shapeId="0" xr:uid="{652F7D09-6A2B-4AAC-BB68-A9DFFE4E34C1}">
      <text>
        <r>
          <rPr>
            <b/>
            <sz val="12"/>
            <color indexed="81"/>
            <rFont val="Times New Roman"/>
            <family val="1"/>
          </rPr>
          <t>A tout mouvement financier correspond une pièce justificative : 
- factures ou tickets de caisse pour une dépense</t>
        </r>
        <r>
          <rPr>
            <b/>
            <sz val="12"/>
            <color indexed="81"/>
            <rFont val="Tahoma"/>
            <family val="2"/>
          </rPr>
          <t xml:space="preserve">
</t>
        </r>
        <r>
          <rPr>
            <b/>
            <sz val="12"/>
            <color indexed="81"/>
            <rFont val="Times New Roman"/>
            <family val="1"/>
          </rPr>
          <t>- fiche de recette de classe, fiche de recette d'espèces pour une recette
- bordereaux pour les transferts d'argent entre le compte bancaire et la caisse espèces. 
Les pièces justificatives doivent toujours être explicites, (éventuellement y ajouter des commentaires). 
Le numéro de pièce devra être reporté sur le justificatif. Ce numéro sert à les classer.</t>
        </r>
        <r>
          <rPr>
            <b/>
            <sz val="12"/>
            <color indexed="81"/>
            <rFont val="Tahoma"/>
            <family val="2"/>
          </rPr>
          <t xml:space="preserve">
</t>
        </r>
      </text>
    </comment>
    <comment ref="C2" authorId="0" shapeId="0" xr:uid="{D24AA65B-F8F3-425E-A730-9F45481AA3F2}">
      <text>
        <r>
          <rPr>
            <b/>
            <sz val="12"/>
            <color indexed="81"/>
            <rFont val="Times New Roman"/>
            <family val="1"/>
          </rPr>
          <t>Mentionner la date réelle des opérations effectuées. Attention : il faut mentionner la date  d’émission d’un chèque, et non la date du débit apparaissant sur le relevé de comptes. De même, il faut noter la date de remise d’un chèque, et non la date apparaissant sur le relevé bancaire.</t>
        </r>
      </text>
    </comment>
    <comment ref="D2" authorId="0" shapeId="0" xr:uid="{C4CDAC7E-BF18-4B2A-8E6E-0DEFA8C02FAD}">
      <text>
        <r>
          <rPr>
            <b/>
            <sz val="12"/>
            <color indexed="81"/>
            <rFont val="Times New Roman"/>
            <family val="1"/>
          </rPr>
          <t>La coopérative a émis un chèque pour le règlement d’une facture... Malgré le manque de place, essayez d'être précis en faisant état de l'action pédagogique. 
Cette colonne doit être compréhensible pour toute personne étrangère à la coopérative qui serait amenée à vérifier les comptes (parents, nouveau mandataire, IEN, OCCE).</t>
        </r>
        <r>
          <rPr>
            <b/>
            <sz val="12"/>
            <color indexed="81"/>
            <rFont val="Tahoma"/>
            <family val="2"/>
          </rPr>
          <t xml:space="preserve">
</t>
        </r>
      </text>
    </comment>
    <comment ref="E2" authorId="0" shapeId="0" xr:uid="{FB04F751-498C-4847-B657-E3CA413B9FBA}">
      <text>
        <r>
          <rPr>
            <b/>
            <sz val="12"/>
            <color indexed="81"/>
            <rFont val="Times New Roman"/>
            <family val="1"/>
          </rPr>
          <t>Le numéro du chèque ayant permis la paiement de cette pièce sera renseigné ici. On peut alors plus aisément suivre l’utilisation du chéquier, y compris les chèques annulés.</t>
        </r>
      </text>
    </comment>
    <comment ref="G2" authorId="0" shapeId="0" xr:uid="{D7F8FBD3-45C9-4D35-A42F-1B57327F51D5}">
      <text>
        <r>
          <rPr>
            <b/>
            <sz val="12"/>
            <color indexed="81"/>
            <rFont val="Times New Roman"/>
            <family val="1"/>
          </rPr>
          <t xml:space="preserve">A réception du relevé de comptes, les opérations sont pointées en inscrivant dans cette case le numéro du mois ou X quand l’opération apparaît. </t>
        </r>
      </text>
    </comment>
    <comment ref="H2" authorId="0" shapeId="0" xr:uid="{11AF1177-CCCA-49AE-A59C-DB58CCB1C5CC}">
      <text>
        <r>
          <rPr>
            <b/>
            <sz val="12"/>
            <color indexed="81"/>
            <rFont val="Times New Roman"/>
            <family val="1"/>
          </rPr>
          <t>Chaque classe adhérente à la coopérative a la possibilité de gérer elle-même durant l’année scolaire une somme qui a été avancée.</t>
        </r>
      </text>
    </comment>
    <comment ref="J2" authorId="0" shapeId="0" xr:uid="{735D8EF0-386E-4BC1-82EC-CE1848E2007A}">
      <text>
        <r>
          <rPr>
            <b/>
            <sz val="12"/>
            <color indexed="81"/>
            <rFont val="Times New Roman"/>
            <family val="1"/>
          </rPr>
          <t>Les entrées et sorties d’argent sur ce compte avec sa situation.</t>
        </r>
      </text>
    </comment>
    <comment ref="M2" authorId="0" shapeId="0" xr:uid="{D8AFDAC0-7B31-45EB-937C-976A933FB6CF}">
      <text>
        <r>
          <rPr>
            <b/>
            <sz val="12"/>
            <color indexed="81"/>
            <rFont val="Times New Roman"/>
            <family val="1"/>
          </rPr>
          <t>La tenue du compte Caisse est obligatoire, toutes les coopératives, tous les foyers gèrent un jour ou l'autre de l'argent en espèce ; justifiez ces mouvements  par l’édition de pièces justificatives fiches recettes, qui indiquent le mouvement effectué (listes des personnes ayant versé de l'argent, bordereau de dépôt au guichet, etc). 
La somme détenue dans la caisse ne doit jamais être trop importante ! Par exemple, il ne faut pas conserver en caisse  les espèces correspondant aux recettes d’un loto ou d’une kermesse :  ayez le réflexe du dépôt de liquide à la banque. 
N’encaissez jamais ces espèces sur votre compte personnel pour ensuite faire un chèque au bénéfice de la coopérative ou du foyer.</t>
        </r>
        <r>
          <rPr>
            <b/>
            <sz val="12"/>
            <color indexed="81"/>
            <rFont val="Tahoma"/>
            <family val="2"/>
          </rPr>
          <t xml:space="preserve">
</t>
        </r>
      </text>
    </comment>
    <comment ref="P2" authorId="0" shapeId="0" xr:uid="{0910D722-C6D0-4EB5-84B0-BBFA880A6E0B}">
      <text>
        <r>
          <rPr>
            <b/>
            <sz val="12"/>
            <color indexed="81"/>
            <rFont val="Times New Roman"/>
            <family val="1"/>
          </rPr>
          <t>Total des sommes sur les différents comptes financiers (c10+c13)</t>
        </r>
      </text>
    </comment>
    <comment ref="Y3" authorId="0" shapeId="0" xr:uid="{220996AD-0194-41D6-9404-AD342FB386F1}">
      <text>
        <r>
          <rPr>
            <b/>
            <sz val="12"/>
            <color indexed="81"/>
            <rFont val="Times New Roman"/>
            <family val="1"/>
          </rPr>
          <t>Sommes reçues pour des actions de solidarité nationale ou internationale, aide aux projets OCCE et dons de particuliers ou d'entreprises sans contrepartie.</t>
        </r>
      </text>
    </comment>
    <comment ref="R4" authorId="1" shapeId="0" xr:uid="{51141EFF-BF27-40D3-B94C-F3CD0C02F543}">
      <text>
        <r>
          <rPr>
            <sz val="8"/>
            <color indexed="81"/>
            <rFont val="Trebuchet MS"/>
            <family val="2"/>
          </rPr>
          <t>Produits transformés, calendriers, photos, livres (Lire c'est partir) ...</t>
        </r>
      </text>
    </comment>
    <comment ref="S4" authorId="1" shapeId="0" xr:uid="{600ACDC6-E07C-405D-A537-34EC6E95592D}">
      <text>
        <r>
          <rPr>
            <sz val="8"/>
            <color indexed="81"/>
            <rFont val="Trebuchet MS"/>
            <family val="2"/>
          </rPr>
          <t xml:space="preserve">Journaux scolaires, objets fabriqués, participation des parents </t>
        </r>
        <r>
          <rPr>
            <sz val="7"/>
            <color indexed="81"/>
            <rFont val="Trebuchet MS"/>
            <family val="2"/>
          </rPr>
          <t>(ou autres)</t>
        </r>
        <r>
          <rPr>
            <sz val="8"/>
            <color indexed="81"/>
            <rFont val="Trebuchet MS"/>
            <family val="2"/>
          </rPr>
          <t xml:space="preserve"> pour voyages, sorties, spectacles, expositions, fêtes, lotos ...</t>
        </r>
        <r>
          <rPr>
            <sz val="8"/>
            <color indexed="81"/>
            <rFont val="Tahoma"/>
            <family val="2"/>
          </rPr>
          <t xml:space="preserve">
</t>
        </r>
      </text>
    </comment>
    <comment ref="T4" authorId="1" shapeId="0" xr:uid="{240415C9-2E59-4138-A5D2-30E2F3F60238}">
      <text>
        <r>
          <rPr>
            <sz val="8"/>
            <color indexed="81"/>
            <rFont val="Trebuchet MS"/>
            <family val="2"/>
          </rPr>
          <t>Subvention municipale, du Conseil Départemental, Régional ...</t>
        </r>
        <r>
          <rPr>
            <sz val="8"/>
            <color indexed="81"/>
            <rFont val="Tahoma"/>
            <family val="2"/>
          </rPr>
          <t xml:space="preserve">
</t>
        </r>
      </text>
    </comment>
    <comment ref="U4" authorId="1" shapeId="0" xr:uid="{B0542D64-A95E-42DA-A1EC-D6FBF5E3702C}">
      <text>
        <r>
          <rPr>
            <sz val="8"/>
            <color indexed="81"/>
            <rFont val="Trebuchet MS"/>
            <family val="2"/>
          </rPr>
          <t>Trousse à projets</t>
        </r>
      </text>
    </comment>
    <comment ref="V4" authorId="1" shapeId="0" xr:uid="{D5E66D90-8A2A-4875-B090-AB8531C09457}">
      <text>
        <r>
          <rPr>
            <sz val="8"/>
            <color indexed="81"/>
            <rFont val="Trebuchet MS"/>
            <family val="2"/>
          </rPr>
          <t>ou d'autres coopératives OCCE</t>
        </r>
      </text>
    </comment>
    <comment ref="W4" authorId="1" shapeId="0" xr:uid="{97B9EA70-7D89-42A3-A9D5-68886B111E0B}">
      <text>
        <r>
          <rPr>
            <sz val="8"/>
            <color indexed="81"/>
            <rFont val="Trebuchet MS"/>
            <family val="2"/>
          </rPr>
          <t xml:space="preserve">La participation facultative des familles ne peut être que volontaire et modique </t>
        </r>
        <r>
          <rPr>
            <sz val="7"/>
            <color indexed="81"/>
            <rFont val="Trebuchet MS"/>
            <family val="2"/>
          </rPr>
          <t>(éviter de mettre un montant)</t>
        </r>
      </text>
    </comment>
    <comment ref="X4" authorId="1" shapeId="0" xr:uid="{A47007A8-0063-4F60-92B7-3B7024D98285}">
      <text>
        <r>
          <rPr>
            <sz val="8"/>
            <color indexed="81"/>
            <rFont val="Trebuchet MS"/>
            <family val="2"/>
          </rPr>
          <t>Dons reçus, actions de solidarité, collectes ...</t>
        </r>
        <r>
          <rPr>
            <sz val="8"/>
            <color indexed="81"/>
            <rFont val="Tahoma"/>
            <family val="2"/>
          </rPr>
          <t xml:space="preserve">
</t>
        </r>
      </text>
    </comment>
    <comment ref="AA4" authorId="1" shapeId="0" xr:uid="{12A96B8B-5D48-4270-8D1A-CB102B488281}">
      <text>
        <r>
          <rPr>
            <sz val="8"/>
            <color indexed="81"/>
            <rFont val="Trebuchet MS"/>
            <family val="2"/>
          </rPr>
          <t>Produits transformés, calendriers, photos (facture réglée au photographe), livres (Lire c'est partir) ...</t>
        </r>
      </text>
    </comment>
    <comment ref="AB4" authorId="1" shapeId="0" xr:uid="{A6492F7F-D7BD-4E87-AF6C-EFE8B5A9B32E}">
      <text>
        <r>
          <rPr>
            <sz val="8"/>
            <color indexed="81"/>
            <rFont val="Trebuchet MS"/>
            <family val="2"/>
          </rPr>
          <t>Uniquement le contrat MAE-MAIF OCCE (règlement au moment de l'adhésion)</t>
        </r>
      </text>
    </comment>
    <comment ref="AC4" authorId="1" shapeId="0" xr:uid="{1EE75158-F554-4990-9EC9-7FA1A51B0476}">
      <text>
        <r>
          <rPr>
            <sz val="8"/>
            <color indexed="81"/>
            <rFont val="Trebuchet MS"/>
            <family val="2"/>
          </rPr>
          <t>Journaux scolaires, correspondance, documentation, abonnement revues jeunesse, travaux manuels, voyages, sorties, spectacles, intervenants, fêtes, lotos, SACEM ...</t>
        </r>
      </text>
    </comment>
    <comment ref="AD4" authorId="1" shapeId="0" xr:uid="{982F9756-80C1-4FFB-B681-BF8C2FC9FCB3}">
      <text>
        <r>
          <rPr>
            <sz val="8"/>
            <color indexed="81"/>
            <rFont val="Trebuchet MS"/>
            <family val="2"/>
          </rPr>
          <t>Frais de tenue de compte, frais d'opposition, frais d'envoi de chéquier ...</t>
        </r>
      </text>
    </comment>
    <comment ref="AE4" authorId="1" shapeId="0" xr:uid="{13636F73-F0EC-443E-89E3-CC7B0A22A8AD}">
      <text>
        <r>
          <rPr>
            <sz val="8"/>
            <color indexed="81"/>
            <rFont val="Trebuchet MS"/>
            <family val="2"/>
          </rPr>
          <t>Règlement au moment de l'adhésion. Garder la fiche d'adhésion comme pièce comptable.</t>
        </r>
      </text>
    </comment>
    <comment ref="AF4" authorId="1" shapeId="0" xr:uid="{D6B289CF-478C-4F3A-8EC5-A803EBF618EA}">
      <text>
        <r>
          <rPr>
            <sz val="8"/>
            <color indexed="81"/>
            <rFont val="Trebuchet MS"/>
            <family val="2"/>
          </rPr>
          <t>Dons versés, actions de solidarité pour d'autres classes, d'autres pays ...</t>
        </r>
      </text>
    </comment>
    <comment ref="AG4" authorId="1" shapeId="0" xr:uid="{E80B95F5-77F0-462E-9DA5-12DA3B8D64E8}">
      <text>
        <r>
          <rPr>
            <sz val="8"/>
            <color indexed="81"/>
            <rFont val="Trebuchet MS"/>
            <family val="2"/>
          </rPr>
          <t xml:space="preserve">Ce matériel doit figurer dans </t>
        </r>
        <r>
          <rPr>
            <b/>
            <sz val="8"/>
            <color indexed="81"/>
            <rFont val="Trebuchet MS"/>
            <family val="2"/>
          </rPr>
          <t>le cahier d'inventaire</t>
        </r>
        <r>
          <rPr>
            <sz val="8"/>
            <color indexed="81"/>
            <rFont val="Trebuchet MS"/>
            <family val="2"/>
          </rPr>
          <t xml:space="preserve"> avec une copie de la facture au nom de la coop OCCE.
Appareil photo, sono, ordinateur </t>
        </r>
        <r>
          <rPr>
            <sz val="7"/>
            <color indexed="81"/>
            <rFont val="Trebuchet MS"/>
            <family val="2"/>
          </rPr>
          <t>(utilisé par les élèves)</t>
        </r>
        <r>
          <rPr>
            <sz val="8"/>
            <color indexed="81"/>
            <rFont val="Trebuchet MS"/>
            <family val="2"/>
          </rPr>
          <t>, jeux pédagogiques, livres BCD, vidéoprojecteur mobile en lien avec projets coop ...</t>
        </r>
        <r>
          <rPr>
            <sz val="8"/>
            <color indexed="81"/>
            <rFont val="Tahoma"/>
            <family val="2"/>
          </rPr>
          <t xml:space="preserve">
</t>
        </r>
      </text>
    </comment>
    <comment ref="L27" authorId="0" shapeId="0" xr:uid="{3F35B30B-A2BA-4950-97C5-79AAE8CFA1DE}">
      <text>
        <r>
          <rPr>
            <b/>
            <sz val="8"/>
            <color indexed="81"/>
            <rFont val="Tahoma"/>
            <family val="2"/>
          </rPr>
          <t>Pour une validation de la page il faut que les 2 sommes soient égales. 
Conseil :
Vérifier que les montants  ventilés page de droite sont bien correspondants aux montants page de gauche (voir colonne "validité" si "ok" ou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T.</author>
    <author>Asus</author>
  </authors>
  <commentList>
    <comment ref="B2" authorId="0" shapeId="0" xr:uid="{F63A1815-E791-4CE1-B603-CDEED15629BE}">
      <text>
        <r>
          <rPr>
            <b/>
            <sz val="12"/>
            <color indexed="81"/>
            <rFont val="Times New Roman"/>
            <family val="1"/>
          </rPr>
          <t xml:space="preserve">A tout mouvement financier correspond une pièce justificative : 
- factures ou tickets de caisse pour une dépense
- fiche de recette de classe, fiche de recette d'espèces pour une recette
- bordereaux pour les transferts d'argent entre le compte bancaire et la caisse espèces. 
Les pièces justificatives doivent toujours être explicites, (éventuellement y ajouter des commentaires). </t>
        </r>
        <r>
          <rPr>
            <b/>
            <sz val="12"/>
            <color indexed="81"/>
            <rFont val="Tahoma"/>
            <family val="2"/>
          </rPr>
          <t xml:space="preserve">
</t>
        </r>
        <r>
          <rPr>
            <b/>
            <sz val="12"/>
            <color indexed="81"/>
            <rFont val="Times New Roman"/>
            <family val="1"/>
          </rPr>
          <t xml:space="preserve">
Le numéro de pièce devra être reporté sur le justificatif. Ce numéro sert à les classer.
</t>
        </r>
      </text>
    </comment>
    <comment ref="C2" authorId="0" shapeId="0" xr:uid="{448CD3EE-6345-44CF-8A7D-35ADA487276B}">
      <text>
        <r>
          <rPr>
            <b/>
            <sz val="12"/>
            <color indexed="81"/>
            <rFont val="Times New Roman"/>
            <family val="1"/>
          </rPr>
          <t>Mentionner la date réelle des opérations effectuées. Attention : il faut mentionner la date  d’émission d’un chèque, et non la date du débit apparaissant sur le relevé de comptes. De même, il faut noter la date de remise d’un chèque, et non la date apparaissant sur le relevé bancaire.</t>
        </r>
      </text>
    </comment>
    <comment ref="D2" authorId="0" shapeId="0" xr:uid="{013AB4DF-EB29-43CC-B3B1-9207AE1DBAB4}">
      <text>
        <r>
          <rPr>
            <b/>
            <sz val="12"/>
            <color indexed="81"/>
            <rFont val="Times New Roman"/>
            <family val="1"/>
          </rPr>
          <t>La coopérative a émis un chèque pour le règlement d’une facture... Malgré le manque de place, essayez d'être précis en faisant état de l'action pédagogique. 
Cette colonne doit être compréhensible pour toute personne étrangère à la coopérative qui serait amenée à vérifier les comptes (parents, nouveau mandataire, IEN, OCCE).</t>
        </r>
        <r>
          <rPr>
            <b/>
            <sz val="12"/>
            <color indexed="81"/>
            <rFont val="Tahoma"/>
            <family val="2"/>
          </rPr>
          <t xml:space="preserve">
</t>
        </r>
      </text>
    </comment>
    <comment ref="E2" authorId="0" shapeId="0" xr:uid="{9290C11C-0CF5-4ABD-87D5-D09ED4CCF3E5}">
      <text>
        <r>
          <rPr>
            <b/>
            <sz val="12"/>
            <color indexed="81"/>
            <rFont val="Times New Roman"/>
            <family val="1"/>
          </rPr>
          <t>Le numéro du chèque ayant permis la paiement de cette pièce sera renseigné ici. On peut alors plus aisément suivre l’utilisation du chéquier, y compris les chèques annulés.</t>
        </r>
      </text>
    </comment>
    <comment ref="G2" authorId="0" shapeId="0" xr:uid="{B383101B-2ED5-4B81-AEF4-88ED8348DD8A}">
      <text>
        <r>
          <rPr>
            <b/>
            <sz val="12"/>
            <color indexed="81"/>
            <rFont val="Times New Roman"/>
            <family val="1"/>
          </rPr>
          <t>A réception du relevé de comptes, les opérations sont pointées en inscrivant dans cette case le numéro du mois ou X quand l’opération apparaît.</t>
        </r>
        <r>
          <rPr>
            <b/>
            <sz val="12"/>
            <color indexed="81"/>
            <rFont val="Tahoma"/>
            <family val="2"/>
          </rPr>
          <t xml:space="preserve"> </t>
        </r>
      </text>
    </comment>
    <comment ref="H2" authorId="0" shapeId="0" xr:uid="{3A8D22EA-8BE9-4038-9170-5B4058C9BB66}">
      <text>
        <r>
          <rPr>
            <b/>
            <sz val="12"/>
            <color indexed="81"/>
            <rFont val="Times New Roman"/>
            <family val="1"/>
          </rPr>
          <t>Chaque classe adhérente à la coopérative a la possibilité de gérer elle-même durant l’année scolaire une somme qui a été avancée.</t>
        </r>
      </text>
    </comment>
    <comment ref="J2" authorId="0" shapeId="0" xr:uid="{68FF9A3E-332A-4C97-9771-8CED11094574}">
      <text>
        <r>
          <rPr>
            <b/>
            <sz val="12"/>
            <color indexed="81"/>
            <rFont val="Times New Roman"/>
            <family val="1"/>
          </rPr>
          <t>Les entrées et sorties d’argent sur ce compte avec sa situation.</t>
        </r>
      </text>
    </comment>
    <comment ref="M2" authorId="0" shapeId="0" xr:uid="{81409CB9-8A3A-4640-ADC6-0D8F213A61D8}">
      <text>
        <r>
          <rPr>
            <b/>
            <sz val="12"/>
            <color indexed="81"/>
            <rFont val="Times New Roman"/>
            <family val="1"/>
          </rPr>
          <t>La tenue du compte Caisse est obligatoire, toutes les coopératives, tous les foyers gèrent un jour ou l'autre de l'argent en espèce ; justifiez ces mouvements  par l’édition de pièces justificatives, fiches recettes, qui indiquent le mouvement effectué (listes des personnes ayant versé de l'argent, bordereau de dépôt au guichet, etc). 
La somme détenue dans la caisse ne doit jamais être trop importante ! Par exemple, il ne faut pas conserver en caisse  les espèces correspondant aux recettes d’un loto ou d’une kermesse :  ayez le réflexe du dépôt de liquide à la banque. 
N’encaissez jamais ces espèces sur votre compte personnel pour ensuite faire un chèque au bénéfice de la coopérative ou du foyer.</t>
        </r>
        <r>
          <rPr>
            <b/>
            <sz val="12"/>
            <color indexed="81"/>
            <rFont val="Tahoma"/>
            <family val="2"/>
          </rPr>
          <t xml:space="preserve">
</t>
        </r>
      </text>
    </comment>
    <comment ref="P2" authorId="0" shapeId="0" xr:uid="{CE224B09-E913-46AA-ADCC-AAA65A53822D}">
      <text>
        <r>
          <rPr>
            <b/>
            <sz val="12"/>
            <color indexed="81"/>
            <rFont val="Times New Roman"/>
            <family val="1"/>
          </rPr>
          <t>Total des sommes sur les différents comptes financiers (c10+c13)</t>
        </r>
      </text>
    </comment>
    <comment ref="Y3" authorId="0" shapeId="0" xr:uid="{AE7A3CC9-E389-4FCB-94CC-C0295A5D4D0D}">
      <text>
        <r>
          <rPr>
            <b/>
            <sz val="12"/>
            <color indexed="81"/>
            <rFont val="Times New Roman"/>
            <family val="1"/>
          </rPr>
          <t>Sommes reçues pour des actions de solidarité nationale ou internationale, aide aux projets OCCE et dons de particuliers ou d'entreprises sans contrepartie.</t>
        </r>
      </text>
    </comment>
    <comment ref="R4" authorId="1" shapeId="0" xr:uid="{87B7FE11-F0CB-45B0-86F1-6B0D8E25DE92}">
      <text>
        <r>
          <rPr>
            <sz val="8"/>
            <color indexed="81"/>
            <rFont val="Trebuchet MS"/>
            <family val="2"/>
          </rPr>
          <t>Produits transformés, calendriers, photos, livres (Lire c'est partir) ...</t>
        </r>
      </text>
    </comment>
    <comment ref="S4" authorId="1" shapeId="0" xr:uid="{DCD6808D-1D20-4875-B9F1-1CE4429FF106}">
      <text>
        <r>
          <rPr>
            <sz val="8"/>
            <color indexed="81"/>
            <rFont val="Trebuchet MS"/>
            <family val="2"/>
          </rPr>
          <t xml:space="preserve">Journaux scolaires, objets fabriqués, participation des parents </t>
        </r>
        <r>
          <rPr>
            <sz val="7"/>
            <color indexed="81"/>
            <rFont val="Trebuchet MS"/>
            <family val="2"/>
          </rPr>
          <t>(ou autres)</t>
        </r>
        <r>
          <rPr>
            <sz val="8"/>
            <color indexed="81"/>
            <rFont val="Trebuchet MS"/>
            <family val="2"/>
          </rPr>
          <t xml:space="preserve"> pour voyages, sorties, spectacles, expositions, fêtes, lotos ...</t>
        </r>
        <r>
          <rPr>
            <sz val="8"/>
            <color indexed="81"/>
            <rFont val="Tahoma"/>
            <family val="2"/>
          </rPr>
          <t xml:space="preserve">
</t>
        </r>
      </text>
    </comment>
    <comment ref="T4" authorId="1" shapeId="0" xr:uid="{6064DA0F-560C-424F-A751-7F492AA7E390}">
      <text>
        <r>
          <rPr>
            <sz val="8"/>
            <color indexed="81"/>
            <rFont val="Trebuchet MS"/>
            <family val="2"/>
          </rPr>
          <t>Subvention municipale, du Conseil Départemental, Régional ...</t>
        </r>
        <r>
          <rPr>
            <sz val="8"/>
            <color indexed="81"/>
            <rFont val="Tahoma"/>
            <family val="2"/>
          </rPr>
          <t xml:space="preserve">
</t>
        </r>
      </text>
    </comment>
    <comment ref="U4" authorId="1" shapeId="0" xr:uid="{265E9FA0-9E02-4951-AC11-72A856E52213}">
      <text>
        <r>
          <rPr>
            <sz val="8"/>
            <color indexed="81"/>
            <rFont val="Trebuchet MS"/>
            <family val="2"/>
          </rPr>
          <t>Trousse à projets</t>
        </r>
      </text>
    </comment>
    <comment ref="V4" authorId="1" shapeId="0" xr:uid="{95B8AC2C-905D-4190-B2BC-35F86F2332BE}">
      <text>
        <r>
          <rPr>
            <sz val="8"/>
            <color indexed="81"/>
            <rFont val="Trebuchet MS"/>
            <family val="2"/>
          </rPr>
          <t>ou d'autres coopératives OCCE</t>
        </r>
      </text>
    </comment>
    <comment ref="W4" authorId="1" shapeId="0" xr:uid="{F114C818-3DC5-4F30-B37C-4A266C59D96D}">
      <text>
        <r>
          <rPr>
            <sz val="8"/>
            <color indexed="81"/>
            <rFont val="Trebuchet MS"/>
            <family val="2"/>
          </rPr>
          <t xml:space="preserve">La participation facultative des familles ne peut être que volontaire et modique </t>
        </r>
        <r>
          <rPr>
            <sz val="7"/>
            <color indexed="81"/>
            <rFont val="Trebuchet MS"/>
            <family val="2"/>
          </rPr>
          <t>(éviter de mettre un montant)</t>
        </r>
      </text>
    </comment>
    <comment ref="X4" authorId="1" shapeId="0" xr:uid="{7958B325-C95F-4B81-94AA-BB8EB7841A79}">
      <text>
        <r>
          <rPr>
            <sz val="8"/>
            <color indexed="81"/>
            <rFont val="Trebuchet MS"/>
            <family val="2"/>
          </rPr>
          <t>Dons reçus, actions de solidarité, collectes ...</t>
        </r>
        <r>
          <rPr>
            <sz val="8"/>
            <color indexed="81"/>
            <rFont val="Tahoma"/>
            <family val="2"/>
          </rPr>
          <t xml:space="preserve">
</t>
        </r>
      </text>
    </comment>
    <comment ref="AA4" authorId="1" shapeId="0" xr:uid="{19DA5C51-C1FC-4AF7-96F4-B2FA409C8D3B}">
      <text>
        <r>
          <rPr>
            <sz val="8"/>
            <color indexed="81"/>
            <rFont val="Trebuchet MS"/>
            <family val="2"/>
          </rPr>
          <t>Produits transformés, calendriers, photos (facture réglée au photographe), livres (Lire c'est partir) ...</t>
        </r>
      </text>
    </comment>
    <comment ref="AB4" authorId="1" shapeId="0" xr:uid="{EDF90FD7-A2D9-48F4-9B83-3376BF2471E8}">
      <text>
        <r>
          <rPr>
            <sz val="8"/>
            <color indexed="81"/>
            <rFont val="Trebuchet MS"/>
            <family val="2"/>
          </rPr>
          <t>Uniquement le contrat MAE-MAIF OCCE (règlement au moment de l'adhésion)</t>
        </r>
      </text>
    </comment>
    <comment ref="AC4" authorId="1" shapeId="0" xr:uid="{69EAE09A-173F-4A87-9937-947A71C7887E}">
      <text>
        <r>
          <rPr>
            <sz val="8"/>
            <color indexed="81"/>
            <rFont val="Trebuchet MS"/>
            <family val="2"/>
          </rPr>
          <t>Journaux scolaires, correspondance, documentation, abonnement revues jeunesse, travaux manuels, voyages, sorties, spectacles, intervenants, fêtes, lotos, SACEM ...</t>
        </r>
      </text>
    </comment>
    <comment ref="AD4" authorId="1" shapeId="0" xr:uid="{EAB226B0-BC5F-4674-B5BB-F6595AA9869F}">
      <text>
        <r>
          <rPr>
            <sz val="8"/>
            <color indexed="81"/>
            <rFont val="Trebuchet MS"/>
            <family val="2"/>
          </rPr>
          <t>Frais de tenue de compte, frais d'opposition, frais d'envoi de chéquier ...</t>
        </r>
      </text>
    </comment>
    <comment ref="AE4" authorId="1" shapeId="0" xr:uid="{409C570A-67C4-43B9-A699-E2395674FF5D}">
      <text>
        <r>
          <rPr>
            <sz val="8"/>
            <color indexed="81"/>
            <rFont val="Trebuchet MS"/>
            <family val="2"/>
          </rPr>
          <t>Règlement au moment de l'adhésion. Garder la fiche d'adhésion comme pièce comptable.</t>
        </r>
      </text>
    </comment>
    <comment ref="AF4" authorId="1" shapeId="0" xr:uid="{6819F09D-E059-4817-B796-AEDC4494EC69}">
      <text>
        <r>
          <rPr>
            <sz val="8"/>
            <color indexed="81"/>
            <rFont val="Trebuchet MS"/>
            <family val="2"/>
          </rPr>
          <t>Dons versés, actions de solidarité pour d'autres classes, d'autres pays ...</t>
        </r>
      </text>
    </comment>
    <comment ref="AG4" authorId="1" shapeId="0" xr:uid="{7B6D6E39-25C8-42B0-B456-1BDC618F5CD9}">
      <text>
        <r>
          <rPr>
            <sz val="8"/>
            <color indexed="81"/>
            <rFont val="Trebuchet MS"/>
            <family val="2"/>
          </rPr>
          <t xml:space="preserve">Ce matériel doit figurer dans </t>
        </r>
        <r>
          <rPr>
            <b/>
            <sz val="8"/>
            <color indexed="81"/>
            <rFont val="Trebuchet MS"/>
            <family val="2"/>
          </rPr>
          <t>le cahier d'inventaire</t>
        </r>
        <r>
          <rPr>
            <sz val="8"/>
            <color indexed="81"/>
            <rFont val="Trebuchet MS"/>
            <family val="2"/>
          </rPr>
          <t xml:space="preserve"> avec une copie de la facture au nom de la coop OCCE.
Appareil photo, sono, ordinateur </t>
        </r>
        <r>
          <rPr>
            <sz val="7"/>
            <color indexed="81"/>
            <rFont val="Trebuchet MS"/>
            <family val="2"/>
          </rPr>
          <t>(utilisé par les élèves)</t>
        </r>
        <r>
          <rPr>
            <sz val="8"/>
            <color indexed="81"/>
            <rFont val="Trebuchet MS"/>
            <family val="2"/>
          </rPr>
          <t>, jeux pédagogiques, livres BCD, vidéoprojecteur mobile en lien avec projets coop ...</t>
        </r>
        <r>
          <rPr>
            <sz val="8"/>
            <color indexed="81"/>
            <rFont val="Tahoma"/>
            <family val="2"/>
          </rPr>
          <t xml:space="preserve">
</t>
        </r>
      </text>
    </comment>
    <comment ref="L27" authorId="0" shapeId="0" xr:uid="{243C3423-2D97-4222-9E9E-DBA6567F85BD}">
      <text>
        <r>
          <rPr>
            <b/>
            <sz val="8"/>
            <color indexed="81"/>
            <rFont val="Tahoma"/>
            <family val="2"/>
          </rPr>
          <t>Pour une validation de la page il faut que les 2 sommes soient égales. 
Conseil :
Vérifier que les montants  ventilés page de droite sont bien correspondants aux montants page de gauche (voir colonne "validité" si "ok" ou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T.</author>
    <author>Asus</author>
  </authors>
  <commentList>
    <comment ref="B2" authorId="0" shapeId="0" xr:uid="{E64B2C0C-3269-44D3-B3F0-507EC043910B}">
      <text>
        <r>
          <rPr>
            <b/>
            <sz val="12"/>
            <color indexed="81"/>
            <rFont val="Times New Roman"/>
            <family val="1"/>
          </rPr>
          <t xml:space="preserve">A tout mouvement financier correspond une pièce justificative : 
- factures ou tickets de caisse pour une dépense
- fiche de recette de classe, fiche de recette d'espèces pour une recette
- bordereaux pour les transferts d'argent entre le compte bancaire et la caisse espèces. 
Les pièces justificatives doivent toujours être explicites, (éventuellement y ajouter des commentaires). </t>
        </r>
        <r>
          <rPr>
            <b/>
            <sz val="12"/>
            <color indexed="81"/>
            <rFont val="Tahoma"/>
            <family val="2"/>
          </rPr>
          <t xml:space="preserve">
</t>
        </r>
        <r>
          <rPr>
            <b/>
            <sz val="12"/>
            <color indexed="81"/>
            <rFont val="Times New Roman"/>
            <family val="1"/>
          </rPr>
          <t>Le numéro de pièce devra être reporté sur le justificatif. Ce numéro sert à les classer.</t>
        </r>
        <r>
          <rPr>
            <b/>
            <sz val="12"/>
            <color indexed="81"/>
            <rFont val="Tahoma"/>
            <family val="2"/>
          </rPr>
          <t xml:space="preserve">
</t>
        </r>
      </text>
    </comment>
    <comment ref="C2" authorId="0" shapeId="0" xr:uid="{3A38C78A-8FDE-4545-A33B-AF991CFDBE03}">
      <text>
        <r>
          <rPr>
            <b/>
            <sz val="12"/>
            <color indexed="81"/>
            <rFont val="Times New Roman"/>
            <family val="1"/>
          </rPr>
          <t>Mentionner la date réelle des opérations effectuées. Attention : il faut mentionner la date  d’émission d’un chèque, et non la date du débit apparaissant sur le relevé de comptes. De même, il faut noter la date de remise d’un chèque, et non la date apparaissant sur le relevé bancaire.</t>
        </r>
      </text>
    </comment>
    <comment ref="D2" authorId="0" shapeId="0" xr:uid="{1BC6D6A3-AD46-425D-805D-B9F99FD153A8}">
      <text>
        <r>
          <rPr>
            <b/>
            <sz val="12"/>
            <color indexed="81"/>
            <rFont val="Times New Roman"/>
            <family val="1"/>
          </rPr>
          <t>La coopérative a émis un chèque pour le règlement d’une facture... Malgré le manque de place, essayez d'être précis en faisant état de l'action pédagogique. 
Cette colonne doit être compréhensible pour toute personne étrangère à la coopérative qui serait amenée à vérifier les comptes (parents, nouveau mandataire, IEN, OCCE).</t>
        </r>
        <r>
          <rPr>
            <b/>
            <sz val="12"/>
            <color indexed="81"/>
            <rFont val="Tahoma"/>
            <family val="2"/>
          </rPr>
          <t xml:space="preserve">
</t>
        </r>
      </text>
    </comment>
    <comment ref="E2" authorId="0" shapeId="0" xr:uid="{D0D4CE99-508B-4C8E-BF31-56C696B8C6BE}">
      <text>
        <r>
          <rPr>
            <b/>
            <sz val="12"/>
            <color indexed="81"/>
            <rFont val="Times New Roman"/>
            <family val="1"/>
          </rPr>
          <t>Le numéro du chèque ayant permis la paiement de cette pièce sera renseigné ici. On peut alors plus aisément suivre l’utilisation du chéquier, y compris les chèques annulés.</t>
        </r>
      </text>
    </comment>
    <comment ref="G2" authorId="0" shapeId="0" xr:uid="{E7C9D770-739D-41D6-8442-0D2545C1F427}">
      <text>
        <r>
          <rPr>
            <b/>
            <sz val="12"/>
            <color indexed="81"/>
            <rFont val="Times New Roman"/>
            <family val="1"/>
          </rPr>
          <t xml:space="preserve">A réception du relevé de comptes, les opérations sont pointées en inscrivant dans cette case le numéro du mois ou X quand l’opération apparaît. </t>
        </r>
      </text>
    </comment>
    <comment ref="H2" authorId="0" shapeId="0" xr:uid="{CD088793-CF15-4FA8-B56A-DF5F23821243}">
      <text>
        <r>
          <rPr>
            <b/>
            <sz val="12"/>
            <color indexed="81"/>
            <rFont val="Times New Roman"/>
            <family val="1"/>
          </rPr>
          <t>Chaque classe adhérente à la coopérative a la possibilité de gérer elle-même durant l’année scolaire une somme qui a été avancée.</t>
        </r>
      </text>
    </comment>
    <comment ref="J2" authorId="0" shapeId="0" xr:uid="{14AC4186-09F6-48A8-A33F-84B9177BF30A}">
      <text>
        <r>
          <rPr>
            <b/>
            <sz val="12"/>
            <color indexed="81"/>
            <rFont val="Times New Roman"/>
            <family val="1"/>
          </rPr>
          <t>Les entrées et sorties d’argent sur ce compte avec sa situation.</t>
        </r>
      </text>
    </comment>
    <comment ref="M2" authorId="0" shapeId="0" xr:uid="{12AC9D6A-A8FB-42E3-8514-704366BD8A6D}">
      <text>
        <r>
          <rPr>
            <b/>
            <sz val="12"/>
            <color indexed="81"/>
            <rFont val="Times New Roman"/>
            <family val="1"/>
          </rPr>
          <t>La tenue du compte Caisse est obligatoire, toutes les coopératives, tous les foyers gèrent un jour ou l'autre de l'argent en espèce ; justifiez ces mouvements  par l’édition de pièces justificatives, fiches de recettes, qui indiquent le mouvement effectué (listes des personnes ayant versé de l'argent, bordereau de dépôt au guichet, etc). 
La somme détenue dans la caisse ne doit jamais être trop importante, elle n'est pas assurée ! Par exemple, il ne faut pas conserver en caisse  les espèces correspondant aux recettes d’un loto ou d’une kermesse :  ayez le réflexe du dépôt de liquide à la banque. 
N’encaissez jamais ces espèces sur votre compte personnel pour ensuite faire un chèque au bénéfice de la coopérative ou du foyer.</t>
        </r>
        <r>
          <rPr>
            <b/>
            <sz val="12"/>
            <color indexed="81"/>
            <rFont val="Tahoma"/>
            <family val="2"/>
          </rPr>
          <t xml:space="preserve">
</t>
        </r>
      </text>
    </comment>
    <comment ref="P2" authorId="0" shapeId="0" xr:uid="{15C54223-8360-47F5-B7D9-1492BC8EBF47}">
      <text>
        <r>
          <rPr>
            <b/>
            <sz val="12"/>
            <color indexed="81"/>
            <rFont val="Times New Roman"/>
            <family val="1"/>
          </rPr>
          <t>Total des sommes sur les différents comptes financiers (c10+c13)</t>
        </r>
      </text>
    </comment>
    <comment ref="Y3" authorId="0" shapeId="0" xr:uid="{4082994D-71CB-446F-ACA5-99F74740DB8C}">
      <text>
        <r>
          <rPr>
            <b/>
            <sz val="12"/>
            <color indexed="81"/>
            <rFont val="Times New Roman"/>
            <family val="1"/>
          </rPr>
          <t>Sommes reçues pour des actions de solidarité nationale ou internationale, aide aux projets OCCE et dons de particuliers ou d'entreprises sans contrepartie.</t>
        </r>
      </text>
    </comment>
    <comment ref="R4" authorId="1" shapeId="0" xr:uid="{7DF81D22-2439-4B9B-BACF-46D2EE31790F}">
      <text>
        <r>
          <rPr>
            <sz val="8"/>
            <color indexed="81"/>
            <rFont val="Trebuchet MS"/>
            <family val="2"/>
          </rPr>
          <t>Produits transformés, calendriers, photos, livres (Lire c'est partir) ...</t>
        </r>
      </text>
    </comment>
    <comment ref="S4" authorId="1" shapeId="0" xr:uid="{3B1F011F-4F91-470A-9BF6-950149700C20}">
      <text>
        <r>
          <rPr>
            <sz val="8"/>
            <color indexed="81"/>
            <rFont val="Trebuchet MS"/>
            <family val="2"/>
          </rPr>
          <t xml:space="preserve">Journaux scolaires, objets fabriqués, participation des parents </t>
        </r>
        <r>
          <rPr>
            <sz val="7"/>
            <color indexed="81"/>
            <rFont val="Trebuchet MS"/>
            <family val="2"/>
          </rPr>
          <t>(ou autres)</t>
        </r>
        <r>
          <rPr>
            <sz val="8"/>
            <color indexed="81"/>
            <rFont val="Trebuchet MS"/>
            <family val="2"/>
          </rPr>
          <t xml:space="preserve"> pour voyages, sorties, spectacles, expositions, fêtes, lotos ...</t>
        </r>
        <r>
          <rPr>
            <sz val="8"/>
            <color indexed="81"/>
            <rFont val="Tahoma"/>
            <family val="2"/>
          </rPr>
          <t xml:space="preserve">
</t>
        </r>
      </text>
    </comment>
    <comment ref="T4" authorId="1" shapeId="0" xr:uid="{97CF074F-B222-440F-8A53-EF01DE04769F}">
      <text>
        <r>
          <rPr>
            <sz val="8"/>
            <color indexed="81"/>
            <rFont val="Trebuchet MS"/>
            <family val="2"/>
          </rPr>
          <t>Subvention municipale, du Conseil Départemental, Régional ...</t>
        </r>
        <r>
          <rPr>
            <sz val="8"/>
            <color indexed="81"/>
            <rFont val="Tahoma"/>
            <family val="2"/>
          </rPr>
          <t xml:space="preserve">
</t>
        </r>
      </text>
    </comment>
    <comment ref="U4" authorId="1" shapeId="0" xr:uid="{66615801-8706-4386-8371-7FBDBF47DE2B}">
      <text>
        <r>
          <rPr>
            <sz val="8"/>
            <color indexed="81"/>
            <rFont val="Trebuchet MS"/>
            <family val="2"/>
          </rPr>
          <t>Trousse à projets</t>
        </r>
      </text>
    </comment>
    <comment ref="V4" authorId="1" shapeId="0" xr:uid="{40130E6B-95B7-4D11-A591-839CE299147C}">
      <text>
        <r>
          <rPr>
            <sz val="8"/>
            <color indexed="81"/>
            <rFont val="Trebuchet MS"/>
            <family val="2"/>
          </rPr>
          <t>ou d'autres coopératives OCCE</t>
        </r>
      </text>
    </comment>
    <comment ref="W4" authorId="1" shapeId="0" xr:uid="{5D70EB5E-B6F4-41E8-B9D6-BAC7CA0F3521}">
      <text>
        <r>
          <rPr>
            <sz val="8"/>
            <color indexed="81"/>
            <rFont val="Trebuchet MS"/>
            <family val="2"/>
          </rPr>
          <t xml:space="preserve">La participation facultative des familles ne peut être que volontaire et modique </t>
        </r>
        <r>
          <rPr>
            <sz val="7"/>
            <color indexed="81"/>
            <rFont val="Trebuchet MS"/>
            <family val="2"/>
          </rPr>
          <t>(éviter de mettre un montant)</t>
        </r>
      </text>
    </comment>
    <comment ref="X4" authorId="1" shapeId="0" xr:uid="{A9AF2364-11AE-4527-B267-477031AED649}">
      <text>
        <r>
          <rPr>
            <sz val="8"/>
            <color indexed="81"/>
            <rFont val="Trebuchet MS"/>
            <family val="2"/>
          </rPr>
          <t>Dons reçus, actions de solidarité, collectes ...</t>
        </r>
        <r>
          <rPr>
            <sz val="8"/>
            <color indexed="81"/>
            <rFont val="Tahoma"/>
            <family val="2"/>
          </rPr>
          <t xml:space="preserve">
</t>
        </r>
      </text>
    </comment>
    <comment ref="AA4" authorId="1" shapeId="0" xr:uid="{72E21563-24FA-48D1-989F-92FBA3C0996E}">
      <text>
        <r>
          <rPr>
            <sz val="8"/>
            <color indexed="81"/>
            <rFont val="Trebuchet MS"/>
            <family val="2"/>
          </rPr>
          <t>Produits transformés, calendriers, photos (facture réglée au photographe), livres (Lire c'est partir) ...</t>
        </r>
      </text>
    </comment>
    <comment ref="AB4" authorId="1" shapeId="0" xr:uid="{296D6026-628B-4572-ACD4-C50CB00A1020}">
      <text>
        <r>
          <rPr>
            <sz val="8"/>
            <color indexed="81"/>
            <rFont val="Trebuchet MS"/>
            <family val="2"/>
          </rPr>
          <t>Uniquement le contrat MAE-MAIF OCCE (règlement au moment de l'adhésion)</t>
        </r>
      </text>
    </comment>
    <comment ref="AC4" authorId="1" shapeId="0" xr:uid="{880DD935-2FE8-4D26-A0B1-762592C4BED8}">
      <text>
        <r>
          <rPr>
            <sz val="8"/>
            <color indexed="81"/>
            <rFont val="Trebuchet MS"/>
            <family val="2"/>
          </rPr>
          <t>Journaux scolaires, correspondance, documentation, abonnement revues jeunesse, travaux manuels, voyages, sorties, spectacles, intervenants, fêtes, lotos, SACEM ...</t>
        </r>
      </text>
    </comment>
    <comment ref="AD4" authorId="1" shapeId="0" xr:uid="{A50FB7AF-E484-4B3B-9042-7626E5F26751}">
      <text>
        <r>
          <rPr>
            <sz val="8"/>
            <color indexed="81"/>
            <rFont val="Trebuchet MS"/>
            <family val="2"/>
          </rPr>
          <t>Frais de tenue de compte, frais d'opposition, frais d'envoi de chéquier ...</t>
        </r>
      </text>
    </comment>
    <comment ref="AE4" authorId="1" shapeId="0" xr:uid="{F7531BFB-26A4-4E17-996C-17C765B8750B}">
      <text>
        <r>
          <rPr>
            <sz val="8"/>
            <color indexed="81"/>
            <rFont val="Trebuchet MS"/>
            <family val="2"/>
          </rPr>
          <t>Règlement au moment de l'adhésion. Garder la fiche d'adhésion comme pièce comptable.</t>
        </r>
      </text>
    </comment>
    <comment ref="AF4" authorId="1" shapeId="0" xr:uid="{D4C86965-85BB-4262-B747-7BEE9051C256}">
      <text>
        <r>
          <rPr>
            <sz val="8"/>
            <color indexed="81"/>
            <rFont val="Trebuchet MS"/>
            <family val="2"/>
          </rPr>
          <t>Dons versés, actions de solidarité pour d'autres classes, d'autres pays ...</t>
        </r>
      </text>
    </comment>
    <comment ref="AG4" authorId="1" shapeId="0" xr:uid="{0253BF28-43BB-4EDA-BDEA-757E447DF8DA}">
      <text>
        <r>
          <rPr>
            <sz val="8"/>
            <color indexed="81"/>
            <rFont val="Trebuchet MS"/>
            <family val="2"/>
          </rPr>
          <t xml:space="preserve">Ce matériel doit figurer dans </t>
        </r>
        <r>
          <rPr>
            <b/>
            <sz val="8"/>
            <color indexed="81"/>
            <rFont val="Trebuchet MS"/>
            <family val="2"/>
          </rPr>
          <t>le cahier d'inventaire</t>
        </r>
        <r>
          <rPr>
            <sz val="8"/>
            <color indexed="81"/>
            <rFont val="Trebuchet MS"/>
            <family val="2"/>
          </rPr>
          <t xml:space="preserve"> avec une copie de la facture au nom de la coop OCCE.
Appareil photo, sono, ordinateur </t>
        </r>
        <r>
          <rPr>
            <sz val="7"/>
            <color indexed="81"/>
            <rFont val="Trebuchet MS"/>
            <family val="2"/>
          </rPr>
          <t>(utilisé par les élèves)</t>
        </r>
        <r>
          <rPr>
            <sz val="8"/>
            <color indexed="81"/>
            <rFont val="Trebuchet MS"/>
            <family val="2"/>
          </rPr>
          <t>, jeux pédagogiques, livres BCD, vidéoprojecteur mobile en lien avec projets coop ...</t>
        </r>
        <r>
          <rPr>
            <sz val="8"/>
            <color indexed="81"/>
            <rFont val="Tahoma"/>
            <family val="2"/>
          </rPr>
          <t xml:space="preserve">
</t>
        </r>
      </text>
    </comment>
    <comment ref="L27" authorId="0" shapeId="0" xr:uid="{8CA012F8-C9A5-441F-A20A-36BA532B3932}">
      <text>
        <r>
          <rPr>
            <b/>
            <sz val="8"/>
            <color indexed="81"/>
            <rFont val="Tahoma"/>
            <family val="2"/>
          </rPr>
          <t>Pour une validation de la page il faut que les 2 sommes soient égales. 
Conseil :
Vérifier que les montants  ventilés page de droite sont bien correspondants aux montants page de gauche (voir colonne "validité" si "ok" ou "??"</t>
        </r>
      </text>
    </comment>
  </commentList>
</comments>
</file>

<file path=xl/comments12.xml><?xml version="1.0" encoding="utf-8"?>
<comments xmlns="http://schemas.openxmlformats.org/spreadsheetml/2006/main" xmlns:mc="http://schemas.openxmlformats.org/markup-compatibility/2006" xmlns:xr="http://schemas.microsoft.com/office/spreadsheetml/2014/revision" mc:Ignorable="xr">
  <authors>
    <author>T.</author>
    <author>Asus</author>
  </authors>
  <commentList>
    <comment ref="B2" authorId="0" shapeId="0" xr:uid="{93A2BE37-D1C5-46AA-BD88-383CF7FA1369}">
      <text>
        <r>
          <rPr>
            <b/>
            <sz val="12"/>
            <color indexed="81"/>
            <rFont val="Times New Roman"/>
            <family val="1"/>
          </rPr>
          <t xml:space="preserve">A tout mouvement financier correspond une pièce justificative : 
- factures ou tickets de caisse pour une dépense
- fiche de recette de classe, fiche de recette d'espèces pour une recette
- bordereaux pour les transferts d'argent entre le compte bancaire et la caisse espèces. 
Les pièces justificatives doivent toujours être explicites, (éventuellement y ajouter des commentaires). </t>
        </r>
        <r>
          <rPr>
            <b/>
            <sz val="12"/>
            <color indexed="81"/>
            <rFont val="Tahoma"/>
            <family val="2"/>
          </rPr>
          <t xml:space="preserve">
</t>
        </r>
        <r>
          <rPr>
            <b/>
            <sz val="12"/>
            <color indexed="81"/>
            <rFont val="Times New Roman"/>
            <family val="1"/>
          </rPr>
          <t xml:space="preserve">Le numéro de pièce devra être reporté sur le justificatif. Ce numéro sert à les classer.
</t>
        </r>
      </text>
    </comment>
    <comment ref="C2" authorId="0" shapeId="0" xr:uid="{F09C8CFD-0941-4A31-994F-907290B40442}">
      <text>
        <r>
          <rPr>
            <b/>
            <sz val="12"/>
            <color indexed="81"/>
            <rFont val="Times New Roman"/>
            <family val="1"/>
          </rPr>
          <t>Mentionner la date réelle des opérations effectuées. Attention : il faut mentionner la date  d’émission d’un chèque, et non la date du débit apparaissant sur le relevé de comptes. De même, il faut noter la date de remise d’un chèque, et non la date apparaissant sur le relevé bancaire.</t>
        </r>
      </text>
    </comment>
    <comment ref="D2" authorId="0" shapeId="0" xr:uid="{4D573283-56CE-4928-BFE2-5DC43231B768}">
      <text>
        <r>
          <rPr>
            <b/>
            <sz val="12"/>
            <color indexed="81"/>
            <rFont val="Times New Roman"/>
            <family val="1"/>
          </rPr>
          <t>La coopérative a émis un chèque pour le règlement d’une facture... Malgré le manque de place, essayez d'être précis en faisant état de l'action pédagogique. 
Cette colonne doit être compréhensible pour toute personne étrangère à la coopérative qui serait amenée à vérifier les comptes (parents, nouveau mandataire, IEN, OCCE).</t>
        </r>
        <r>
          <rPr>
            <b/>
            <sz val="12"/>
            <color indexed="81"/>
            <rFont val="Tahoma"/>
            <family val="2"/>
          </rPr>
          <t xml:space="preserve">
</t>
        </r>
      </text>
    </comment>
    <comment ref="E2" authorId="0" shapeId="0" xr:uid="{925FB124-1B45-412C-A59A-12BCC269A619}">
      <text>
        <r>
          <rPr>
            <b/>
            <sz val="12"/>
            <color indexed="81"/>
            <rFont val="Times New Roman"/>
            <family val="1"/>
          </rPr>
          <t>Le numéro du chèque ayant permis la paiement de cette pièce sera renseigné ici. On peut alors plus aisément suivre l’utilisation du chéquier, y compris les chèques annulés.</t>
        </r>
      </text>
    </comment>
    <comment ref="G2" authorId="0" shapeId="0" xr:uid="{89365394-9880-4679-BA72-A3D180C95520}">
      <text>
        <r>
          <rPr>
            <b/>
            <sz val="12"/>
            <color indexed="81"/>
            <rFont val="Times New Roman"/>
            <family val="1"/>
          </rPr>
          <t xml:space="preserve">A réception du relevé de comptes, les opérations sont pointées en inscrivant dans cette case le numéro du mois ou X quand l’opération apparaît. </t>
        </r>
      </text>
    </comment>
    <comment ref="H2" authorId="0" shapeId="0" xr:uid="{6B3B44C6-BB16-45A0-8E1B-F36111DAC25A}">
      <text>
        <r>
          <rPr>
            <b/>
            <sz val="12"/>
            <color indexed="81"/>
            <rFont val="Times New Roman"/>
            <family val="1"/>
          </rPr>
          <t>Chaque classe adhérente à la coopérative a la possibilité de gérer elle-même durant l’année scolaire une somme qui a été avancée.</t>
        </r>
      </text>
    </comment>
    <comment ref="J2" authorId="0" shapeId="0" xr:uid="{980D641A-5454-4432-B9D3-7ADF9445A2BC}">
      <text>
        <r>
          <rPr>
            <b/>
            <sz val="12"/>
            <color indexed="81"/>
            <rFont val="Times New Roman"/>
            <family val="1"/>
          </rPr>
          <t>Les entrées et sorties d’argent sur ce compte avec sa situation.</t>
        </r>
      </text>
    </comment>
    <comment ref="M2" authorId="0" shapeId="0" xr:uid="{88B700B2-F6E9-4B3E-AB9E-EF3159E094A9}">
      <text>
        <r>
          <rPr>
            <b/>
            <sz val="12"/>
            <color indexed="81"/>
            <rFont val="Times New Roman"/>
            <family val="1"/>
          </rPr>
          <t>La tenue du compte Caisse est obligatoire, toutes les coopératives, tous les foyers gèrent un jour ou l'autre de l'argent en espèce ; justifiez ces mouvements  par l’édition de pièces justificatives, fiches recettes, qui indiquent le mouvement effectué (listes des personnes ayant versé de l'argent, bordereau de dépôt au guichet, etc). 
La somme détenue dans la caisse ne doit jamais être trop importante ! Par exemple, il ne faut pas conserver en caisse  les espèces correspondant aux recettes d’un loto ou d’une kermesse :  ayez le réflexe du dépôt de liquide à la banque. 
N’encaissez jamais ces espèces sur votre compte personnel pour ensuite faire un chèque au bénéfice de la coopérative ou du foyer.</t>
        </r>
        <r>
          <rPr>
            <b/>
            <sz val="12"/>
            <color indexed="81"/>
            <rFont val="Tahoma"/>
            <family val="2"/>
          </rPr>
          <t xml:space="preserve">
</t>
        </r>
      </text>
    </comment>
    <comment ref="P2" authorId="0" shapeId="0" xr:uid="{CEBD21B1-DAB2-49D2-B34A-C6A9C5181303}">
      <text>
        <r>
          <rPr>
            <b/>
            <sz val="12"/>
            <color indexed="81"/>
            <rFont val="Times New Roman"/>
            <family val="1"/>
          </rPr>
          <t>Total des sommes sur les différents comptes financiers (c10+c13)</t>
        </r>
      </text>
    </comment>
    <comment ref="Y3" authorId="0" shapeId="0" xr:uid="{7C901A0A-2300-4399-861C-9501733E7178}">
      <text>
        <r>
          <rPr>
            <b/>
            <sz val="12"/>
            <color indexed="81"/>
            <rFont val="Times New Roman"/>
            <family val="1"/>
          </rPr>
          <t>Sommes reçues pour des actions de solidarité nationale ou internationale, aide aux projets OCCE et dons de particuliers ou d'entreprises sans contrepartie.</t>
        </r>
      </text>
    </comment>
    <comment ref="R4" authorId="1" shapeId="0" xr:uid="{E3344A53-476E-4468-818F-643BFACDF958}">
      <text>
        <r>
          <rPr>
            <sz val="8"/>
            <color indexed="81"/>
            <rFont val="Trebuchet MS"/>
            <family val="2"/>
          </rPr>
          <t>Produits transformés, calendriers, photos, livres (Lire c'est partir) ...</t>
        </r>
      </text>
    </comment>
    <comment ref="S4" authorId="1" shapeId="0" xr:uid="{AC81BF79-31C5-472F-9F37-80F0E95D8060}">
      <text>
        <r>
          <rPr>
            <sz val="8"/>
            <color indexed="81"/>
            <rFont val="Trebuchet MS"/>
            <family val="2"/>
          </rPr>
          <t xml:space="preserve">Journaux scolaires, objets fabriqués, participation des parents </t>
        </r>
        <r>
          <rPr>
            <sz val="7"/>
            <color indexed="81"/>
            <rFont val="Trebuchet MS"/>
            <family val="2"/>
          </rPr>
          <t>(ou autres)</t>
        </r>
        <r>
          <rPr>
            <sz val="8"/>
            <color indexed="81"/>
            <rFont val="Trebuchet MS"/>
            <family val="2"/>
          </rPr>
          <t xml:space="preserve"> pour voyages, sorties, spectacles, expositions, fêtes, lotos ...</t>
        </r>
        <r>
          <rPr>
            <sz val="8"/>
            <color indexed="81"/>
            <rFont val="Tahoma"/>
            <family val="2"/>
          </rPr>
          <t xml:space="preserve">
</t>
        </r>
      </text>
    </comment>
    <comment ref="T4" authorId="1" shapeId="0" xr:uid="{92E402C7-4E64-4045-B6BB-EFD11648E2FF}">
      <text>
        <r>
          <rPr>
            <sz val="8"/>
            <color indexed="81"/>
            <rFont val="Trebuchet MS"/>
            <family val="2"/>
          </rPr>
          <t>Subvention municipale, du Conseil Départemental, Régional ...</t>
        </r>
        <r>
          <rPr>
            <sz val="8"/>
            <color indexed="81"/>
            <rFont val="Tahoma"/>
            <family val="2"/>
          </rPr>
          <t xml:space="preserve">
</t>
        </r>
      </text>
    </comment>
    <comment ref="U4" authorId="1" shapeId="0" xr:uid="{DEBC3322-1DBF-469C-BBBB-62A73101F4AC}">
      <text>
        <r>
          <rPr>
            <sz val="8"/>
            <color indexed="81"/>
            <rFont val="Trebuchet MS"/>
            <family val="2"/>
          </rPr>
          <t>Trousse à projets</t>
        </r>
      </text>
    </comment>
    <comment ref="V4" authorId="1" shapeId="0" xr:uid="{4D7EDCD2-DA10-4E5A-8AF0-E30EF6D6E63B}">
      <text>
        <r>
          <rPr>
            <sz val="8"/>
            <color indexed="81"/>
            <rFont val="Trebuchet MS"/>
            <family val="2"/>
          </rPr>
          <t>ou d'autres coopératives OCCE</t>
        </r>
      </text>
    </comment>
    <comment ref="W4" authorId="1" shapeId="0" xr:uid="{A9649855-9C27-45AA-86D8-8FE4749E54E6}">
      <text>
        <r>
          <rPr>
            <sz val="8"/>
            <color indexed="81"/>
            <rFont val="Trebuchet MS"/>
            <family val="2"/>
          </rPr>
          <t xml:space="preserve">La participation facultative des familles ne peut être que volontaire et modique </t>
        </r>
        <r>
          <rPr>
            <sz val="7"/>
            <color indexed="81"/>
            <rFont val="Trebuchet MS"/>
            <family val="2"/>
          </rPr>
          <t>(éviter de mettre un montant)</t>
        </r>
      </text>
    </comment>
    <comment ref="X4" authorId="1" shapeId="0" xr:uid="{77C1F26D-736C-44EB-90C8-ED6620DCD14B}">
      <text>
        <r>
          <rPr>
            <sz val="8"/>
            <color indexed="81"/>
            <rFont val="Trebuchet MS"/>
            <family val="2"/>
          </rPr>
          <t>Dons reçus, actions de solidarité, collectes ...</t>
        </r>
        <r>
          <rPr>
            <sz val="8"/>
            <color indexed="81"/>
            <rFont val="Tahoma"/>
            <family val="2"/>
          </rPr>
          <t xml:space="preserve">
</t>
        </r>
      </text>
    </comment>
    <comment ref="AA4" authorId="1" shapeId="0" xr:uid="{46503182-4942-48B6-B6BD-2FD2EDE0E4E5}">
      <text>
        <r>
          <rPr>
            <sz val="8"/>
            <color indexed="81"/>
            <rFont val="Trebuchet MS"/>
            <family val="2"/>
          </rPr>
          <t>Produits transformés, calendriers, photos (facture réglée au photographe), livres (Lire c'est partir) ...</t>
        </r>
      </text>
    </comment>
    <comment ref="AB4" authorId="1" shapeId="0" xr:uid="{B5807766-FBA4-4F77-AB11-7823841FB688}">
      <text>
        <r>
          <rPr>
            <sz val="8"/>
            <color indexed="81"/>
            <rFont val="Trebuchet MS"/>
            <family val="2"/>
          </rPr>
          <t>Uniquement le contrat MAE-MAIF OCCE (règlement au moment de l'adhésion)</t>
        </r>
      </text>
    </comment>
    <comment ref="AC4" authorId="1" shapeId="0" xr:uid="{E56B697A-C8CC-4E4B-B597-476E3CD52D18}">
      <text>
        <r>
          <rPr>
            <sz val="8"/>
            <color indexed="81"/>
            <rFont val="Trebuchet MS"/>
            <family val="2"/>
          </rPr>
          <t>Journaux scolaires, correspondance, documentation, abonnement revues jeunesse, travaux manuels, voyages, sorties, spectacles, intervenants, fêtes, lotos, SACEM ...</t>
        </r>
      </text>
    </comment>
    <comment ref="AD4" authorId="1" shapeId="0" xr:uid="{44E0220E-688E-4C60-BD0B-E6B685531E72}">
      <text>
        <r>
          <rPr>
            <sz val="8"/>
            <color indexed="81"/>
            <rFont val="Trebuchet MS"/>
            <family val="2"/>
          </rPr>
          <t>Frais de tenue de compte, frais d'opposition, frais d'envoi de chéquier ...</t>
        </r>
      </text>
    </comment>
    <comment ref="AE4" authorId="1" shapeId="0" xr:uid="{B63F9E7F-262D-453A-B508-1B915F37C1FD}">
      <text>
        <r>
          <rPr>
            <sz val="8"/>
            <color indexed="81"/>
            <rFont val="Trebuchet MS"/>
            <family val="2"/>
          </rPr>
          <t>Règlement au moment de l'adhésion. Garder la fiche d'adhésion comme pièce comptable.</t>
        </r>
      </text>
    </comment>
    <comment ref="AF4" authorId="1" shapeId="0" xr:uid="{47F072B6-8191-4B9E-BB18-71E4FA164696}">
      <text>
        <r>
          <rPr>
            <sz val="8"/>
            <color indexed="81"/>
            <rFont val="Trebuchet MS"/>
            <family val="2"/>
          </rPr>
          <t>Dons versés, actions de solidarité pour d'autres classes, d'autres pays ...</t>
        </r>
      </text>
    </comment>
    <comment ref="AG4" authorId="1" shapeId="0" xr:uid="{F232C8FB-6D5C-485F-8027-7E496B23C69E}">
      <text>
        <r>
          <rPr>
            <sz val="8"/>
            <color indexed="81"/>
            <rFont val="Trebuchet MS"/>
            <family val="2"/>
          </rPr>
          <t xml:space="preserve">Ce matériel doit figurer dans </t>
        </r>
        <r>
          <rPr>
            <b/>
            <sz val="8"/>
            <color indexed="81"/>
            <rFont val="Trebuchet MS"/>
            <family val="2"/>
          </rPr>
          <t>le cahier d'inventaire</t>
        </r>
        <r>
          <rPr>
            <sz val="8"/>
            <color indexed="81"/>
            <rFont val="Trebuchet MS"/>
            <family val="2"/>
          </rPr>
          <t xml:space="preserve"> avec une copie de la facture au nom de la coop OCCE.
Appareil photo, sono, ordinateur </t>
        </r>
        <r>
          <rPr>
            <sz val="7"/>
            <color indexed="81"/>
            <rFont val="Trebuchet MS"/>
            <family val="2"/>
          </rPr>
          <t>(utilisé par les élèves)</t>
        </r>
        <r>
          <rPr>
            <sz val="8"/>
            <color indexed="81"/>
            <rFont val="Trebuchet MS"/>
            <family val="2"/>
          </rPr>
          <t>, jeux pédagogiques, livres BCD, vidéoprojecteur mobile en lien avec projets coop ...</t>
        </r>
        <r>
          <rPr>
            <sz val="8"/>
            <color indexed="81"/>
            <rFont val="Tahoma"/>
            <family val="2"/>
          </rPr>
          <t xml:space="preserve">
</t>
        </r>
      </text>
    </comment>
    <comment ref="L27" authorId="0" shapeId="0" xr:uid="{F792DF74-C2AB-4D45-A838-FCA981A8E47F}">
      <text>
        <r>
          <rPr>
            <b/>
            <sz val="8"/>
            <color indexed="81"/>
            <rFont val="Tahoma"/>
            <family val="2"/>
          </rPr>
          <t>Pour une validation de la page il faut que les 2 sommes soient égales. 
Conseil :
Vérifier que les montants  ventilés page de droite sont bien correspondants aux montants page de gauche (voir colonne "validité" si "ok" ou "??"</t>
        </r>
      </text>
    </comment>
  </commentList>
</comments>
</file>

<file path=xl/comments13.xml><?xml version="1.0" encoding="utf-8"?>
<comments xmlns="http://schemas.openxmlformats.org/spreadsheetml/2006/main" xmlns:mc="http://schemas.openxmlformats.org/markup-compatibility/2006" xmlns:xr="http://schemas.microsoft.com/office/spreadsheetml/2014/revision" mc:Ignorable="xr">
  <authors>
    <author>T.</author>
    <author>Asus</author>
  </authors>
  <commentList>
    <comment ref="B2" authorId="0" shapeId="0" xr:uid="{7512D038-9C1E-455E-BF3F-C2F1B7614A64}">
      <text>
        <r>
          <rPr>
            <b/>
            <sz val="12"/>
            <color indexed="81"/>
            <rFont val="Times New Roman"/>
            <family val="1"/>
          </rPr>
          <t xml:space="preserve">A tout mouvement financier correspond une pièce justificative : 
- factures ou tickets de caisse pour une dépense
- fiche de recette de classe, fiche de recette d'espèces pour une recette
- bordereaux pour les transferts d'argent entre le compte bancaire et la caisse espèces. 
Les pièces justificatives doivent toujours être explicites, (éventuellement y ajouter des commentaires). 
Le numéro de pièce devra être reporté sur le justificatif. Ce numéro sert à les classer.
</t>
        </r>
      </text>
    </comment>
    <comment ref="C2" authorId="0" shapeId="0" xr:uid="{09F45895-10B0-4510-8730-6B652D3D8943}">
      <text>
        <r>
          <rPr>
            <b/>
            <sz val="12"/>
            <color indexed="81"/>
            <rFont val="Times New Roman"/>
            <family val="1"/>
          </rPr>
          <t>Mentionner la date réelle des opérations effectuées. Attention : il faut mentionner la date  d’émission d’un chèque, et non la date du débit apparaissant sur le relevé de comptes. De même, il faut noter la date de remise d’un chèque, et non la date apparaissant sur le relevé bancaire.</t>
        </r>
      </text>
    </comment>
    <comment ref="D2" authorId="0" shapeId="0" xr:uid="{985DD2D3-521C-4DFE-BD8E-BCD0A72F00AC}">
      <text>
        <r>
          <rPr>
            <b/>
            <sz val="12"/>
            <color indexed="81"/>
            <rFont val="Times New Roman"/>
            <family val="1"/>
          </rPr>
          <t>La coopérative a émis un chèque pour le règlement d’une facture... Malgré le manque de place, essayez d'être précis en faisant état de l'action pédagogique. 
Cette colonne doit être compréhensible pour toute personne étrangère à la coopérative qui serait amenée à vérifier les comptes (parents, nouveau mandataire, IEN, OCCE).</t>
        </r>
        <r>
          <rPr>
            <b/>
            <sz val="12"/>
            <color indexed="81"/>
            <rFont val="Tahoma"/>
            <family val="2"/>
          </rPr>
          <t xml:space="preserve">
</t>
        </r>
      </text>
    </comment>
    <comment ref="E2" authorId="0" shapeId="0" xr:uid="{428FBEAF-3559-4D0C-B790-F56F709A766C}">
      <text>
        <r>
          <rPr>
            <b/>
            <sz val="12"/>
            <color indexed="81"/>
            <rFont val="Times New Roman"/>
            <family val="1"/>
          </rPr>
          <t>Le numéro du chèque ayant permis la paiement de cette pièce sera renseigné ici. On peut alors plus aisément suivre l’utilisation du chéquier, y compris les chèques annulés.</t>
        </r>
      </text>
    </comment>
    <comment ref="G2" authorId="0" shapeId="0" xr:uid="{46E39B4C-A0A2-4546-85DD-4BD429CAD7B8}">
      <text>
        <r>
          <rPr>
            <b/>
            <sz val="12"/>
            <color indexed="81"/>
            <rFont val="Times New Roman"/>
            <family val="1"/>
          </rPr>
          <t xml:space="preserve">A réception du relevé de comptes, les opérations sont pointées en inscrivant dans cette case le numéro du mois ou X quand l’opération apparaît. </t>
        </r>
      </text>
    </comment>
    <comment ref="H2" authorId="0" shapeId="0" xr:uid="{FB01D495-A3A2-403C-8BEE-1274112420E9}">
      <text>
        <r>
          <rPr>
            <b/>
            <sz val="12"/>
            <color indexed="81"/>
            <rFont val="Times New Roman"/>
            <family val="1"/>
          </rPr>
          <t>Chaque classe adhérente à la coopérative a la possibilité de gérer elle-même durant l’année scolaire une somme qui a été avancée.</t>
        </r>
      </text>
    </comment>
    <comment ref="J2" authorId="0" shapeId="0" xr:uid="{7CC9740F-37BA-428F-AF89-707579CDA399}">
      <text>
        <r>
          <rPr>
            <b/>
            <sz val="12"/>
            <color indexed="81"/>
            <rFont val="Times New Roman"/>
            <family val="1"/>
          </rPr>
          <t>Les entrées et sorties d’argent sur ce compte avec sa situation.</t>
        </r>
      </text>
    </comment>
    <comment ref="M2" authorId="0" shapeId="0" xr:uid="{049FAF87-46F9-40C4-8385-81694529310B}">
      <text>
        <r>
          <rPr>
            <b/>
            <sz val="12"/>
            <color indexed="81"/>
            <rFont val="Times New Roman"/>
            <family val="1"/>
          </rPr>
          <t>La tenue du compte Caisse est obligatoire, toutes les coopératives, tous les foyers gèrent un jour ou l'autre de l'argent en espèce ; justifiez ces mouvements  par l’édition de pièces justificatives, fiches recettes, qui indiquent le mouvement effectué (listes des personnes ayant versé de l'argent, bordereau de dépôt au guichet, etc). 
La somme détenue dans la caisse ne doit jamais être trop importante ! Par exemple, il ne faut pas conserver en caisse  les espèces correspondant aux recettes d’un loto ou d’une kermesse :  ayez le réflexe du dépôt de liquide à la banque. 
N’encaissez jamais ces espèces sur votre compte personnel pour ensuite faire un chèque au bénéfice de la coopérative ou du foyer.</t>
        </r>
        <r>
          <rPr>
            <b/>
            <sz val="12"/>
            <color indexed="81"/>
            <rFont val="Tahoma"/>
            <family val="2"/>
          </rPr>
          <t xml:space="preserve">
</t>
        </r>
      </text>
    </comment>
    <comment ref="P2" authorId="0" shapeId="0" xr:uid="{3C005073-9917-424E-818C-D4FA317210FD}">
      <text>
        <r>
          <rPr>
            <b/>
            <sz val="12"/>
            <color indexed="81"/>
            <rFont val="Times New Roman"/>
            <family val="1"/>
          </rPr>
          <t>Total des sommes sur les différents comptes financiers (c10+c13)</t>
        </r>
      </text>
    </comment>
    <comment ref="Y3" authorId="0" shapeId="0" xr:uid="{63282477-B943-4169-A7B9-995CFA388569}">
      <text>
        <r>
          <rPr>
            <b/>
            <sz val="12"/>
            <color indexed="81"/>
            <rFont val="Times New Roman"/>
            <family val="1"/>
          </rPr>
          <t>Sommes reçues pour des actions de solidarité nationale ou internationale, aide aux projets OCCE et dons de particuliers ou d'entreprises sans contrepartie.</t>
        </r>
      </text>
    </comment>
    <comment ref="R4" authorId="1" shapeId="0" xr:uid="{391142B2-03C6-44DE-8940-AB5EF8CDAA1F}">
      <text>
        <r>
          <rPr>
            <sz val="8"/>
            <color indexed="81"/>
            <rFont val="Trebuchet MS"/>
            <family val="2"/>
          </rPr>
          <t>Produits transformés, calendriers, photos, livres (Lire c'est partir) ...</t>
        </r>
      </text>
    </comment>
    <comment ref="S4" authorId="1" shapeId="0" xr:uid="{81373A63-37BB-49B4-8244-C745A2EB9C78}">
      <text>
        <r>
          <rPr>
            <sz val="8"/>
            <color indexed="81"/>
            <rFont val="Trebuchet MS"/>
            <family val="2"/>
          </rPr>
          <t xml:space="preserve">Journaux scolaires, objets fabriqués, participation des parents </t>
        </r>
        <r>
          <rPr>
            <sz val="7"/>
            <color indexed="81"/>
            <rFont val="Trebuchet MS"/>
            <family val="2"/>
          </rPr>
          <t>(ou autres)</t>
        </r>
        <r>
          <rPr>
            <sz val="8"/>
            <color indexed="81"/>
            <rFont val="Trebuchet MS"/>
            <family val="2"/>
          </rPr>
          <t xml:space="preserve"> pour voyages, sorties, spectacles, expositions, fêtes, lotos ...</t>
        </r>
        <r>
          <rPr>
            <sz val="8"/>
            <color indexed="81"/>
            <rFont val="Tahoma"/>
            <family val="2"/>
          </rPr>
          <t xml:space="preserve">
</t>
        </r>
      </text>
    </comment>
    <comment ref="T4" authorId="1" shapeId="0" xr:uid="{3218ACFE-C78B-4708-9683-11DF52E6DD45}">
      <text>
        <r>
          <rPr>
            <sz val="8"/>
            <color indexed="81"/>
            <rFont val="Trebuchet MS"/>
            <family val="2"/>
          </rPr>
          <t>Subvention municipale, du Conseil Départemental, Régional ...</t>
        </r>
        <r>
          <rPr>
            <sz val="8"/>
            <color indexed="81"/>
            <rFont val="Tahoma"/>
            <family val="2"/>
          </rPr>
          <t xml:space="preserve">
</t>
        </r>
      </text>
    </comment>
    <comment ref="U4" authorId="1" shapeId="0" xr:uid="{61C53171-3BA8-48D2-9195-959522D6990F}">
      <text>
        <r>
          <rPr>
            <sz val="8"/>
            <color indexed="81"/>
            <rFont val="Trebuchet MS"/>
            <family val="2"/>
          </rPr>
          <t>Trousse à projets</t>
        </r>
      </text>
    </comment>
    <comment ref="V4" authorId="1" shapeId="0" xr:uid="{C4232769-1DB5-465A-9F1A-93DC9DF0F63B}">
      <text>
        <r>
          <rPr>
            <sz val="8"/>
            <color indexed="81"/>
            <rFont val="Trebuchet MS"/>
            <family val="2"/>
          </rPr>
          <t>ou d'autres coopératives OCCE</t>
        </r>
      </text>
    </comment>
    <comment ref="W4" authorId="1" shapeId="0" xr:uid="{1478C520-D0B0-4BFF-9803-24ED98171EFC}">
      <text>
        <r>
          <rPr>
            <sz val="8"/>
            <color indexed="81"/>
            <rFont val="Trebuchet MS"/>
            <family val="2"/>
          </rPr>
          <t xml:space="preserve">La participation facultative des familles ne peut être que volontaire et modique </t>
        </r>
        <r>
          <rPr>
            <sz val="7"/>
            <color indexed="81"/>
            <rFont val="Trebuchet MS"/>
            <family val="2"/>
          </rPr>
          <t>(éviter de mettre un montant)</t>
        </r>
      </text>
    </comment>
    <comment ref="X4" authorId="1" shapeId="0" xr:uid="{7F2A7780-B708-4C71-A4A3-6EFF65CF8279}">
      <text>
        <r>
          <rPr>
            <sz val="8"/>
            <color indexed="81"/>
            <rFont val="Trebuchet MS"/>
            <family val="2"/>
          </rPr>
          <t>Dons reçus, actions de solidarité, collectes ...</t>
        </r>
        <r>
          <rPr>
            <sz val="8"/>
            <color indexed="81"/>
            <rFont val="Tahoma"/>
            <family val="2"/>
          </rPr>
          <t xml:space="preserve">
</t>
        </r>
      </text>
    </comment>
    <comment ref="AA4" authorId="1" shapeId="0" xr:uid="{867B2BB2-F8B5-496C-BC79-2B992775186A}">
      <text>
        <r>
          <rPr>
            <sz val="8"/>
            <color indexed="81"/>
            <rFont val="Trebuchet MS"/>
            <family val="2"/>
          </rPr>
          <t>Produits transformés, calendriers, photos (facture réglée au photographe), livres (Lire c'est partir) ...</t>
        </r>
      </text>
    </comment>
    <comment ref="AB4" authorId="1" shapeId="0" xr:uid="{04D47AFD-2FB6-4437-8092-A524DCED5D3E}">
      <text>
        <r>
          <rPr>
            <sz val="8"/>
            <color indexed="81"/>
            <rFont val="Trebuchet MS"/>
            <family val="2"/>
          </rPr>
          <t>Uniquement le contrat MAE-MAIF OCCE (règlement au moment de l'adhésion)</t>
        </r>
      </text>
    </comment>
    <comment ref="AC4" authorId="1" shapeId="0" xr:uid="{2EDDDDED-CB9C-4879-8374-A62909EFC502}">
      <text>
        <r>
          <rPr>
            <sz val="8"/>
            <color indexed="81"/>
            <rFont val="Trebuchet MS"/>
            <family val="2"/>
          </rPr>
          <t>Journaux scolaires, correspondance, documentation, abonnement revues jeunesse, travaux manuels, voyages, sorties, spectacles, intervenants, fêtes, lotos, SACEM ...</t>
        </r>
      </text>
    </comment>
    <comment ref="AD4" authorId="1" shapeId="0" xr:uid="{7936D87C-1560-42BC-9A38-B79324B1B47C}">
      <text>
        <r>
          <rPr>
            <sz val="8"/>
            <color indexed="81"/>
            <rFont val="Trebuchet MS"/>
            <family val="2"/>
          </rPr>
          <t>Frais de tenue de compte, frais d'opposition, frais d'envoi de chéquier ...</t>
        </r>
      </text>
    </comment>
    <comment ref="AE4" authorId="1" shapeId="0" xr:uid="{FCD46035-EEE7-4D8E-8D13-07B6BADC74BC}">
      <text>
        <r>
          <rPr>
            <sz val="8"/>
            <color indexed="81"/>
            <rFont val="Trebuchet MS"/>
            <family val="2"/>
          </rPr>
          <t>Règlement au moment de l'adhésion. Garder la fiche d'adhésion comme pièce comptable.</t>
        </r>
      </text>
    </comment>
    <comment ref="AF4" authorId="1" shapeId="0" xr:uid="{8FB61032-17B3-40AE-9567-2EC281BC8358}">
      <text>
        <r>
          <rPr>
            <sz val="8"/>
            <color indexed="81"/>
            <rFont val="Trebuchet MS"/>
            <family val="2"/>
          </rPr>
          <t>Dons versés, actions de solidarité pour d'autres classes, d'autres pays ...</t>
        </r>
      </text>
    </comment>
    <comment ref="AG4" authorId="1" shapeId="0" xr:uid="{F34D8B19-FDE4-494D-A12E-7C018A897B69}">
      <text>
        <r>
          <rPr>
            <sz val="8"/>
            <color indexed="81"/>
            <rFont val="Trebuchet MS"/>
            <family val="2"/>
          </rPr>
          <t xml:space="preserve">Ce matériel doit figurer dans </t>
        </r>
        <r>
          <rPr>
            <b/>
            <sz val="8"/>
            <color indexed="81"/>
            <rFont val="Trebuchet MS"/>
            <family val="2"/>
          </rPr>
          <t>le cahier d'inventaire</t>
        </r>
        <r>
          <rPr>
            <sz val="8"/>
            <color indexed="81"/>
            <rFont val="Trebuchet MS"/>
            <family val="2"/>
          </rPr>
          <t xml:space="preserve"> avec une copie de la facture au nom de la coop OCCE.
Appareil photo, sono, ordinateur </t>
        </r>
        <r>
          <rPr>
            <sz val="7"/>
            <color indexed="81"/>
            <rFont val="Trebuchet MS"/>
            <family val="2"/>
          </rPr>
          <t>(utilisé par les élèves)</t>
        </r>
        <r>
          <rPr>
            <sz val="8"/>
            <color indexed="81"/>
            <rFont val="Trebuchet MS"/>
            <family val="2"/>
          </rPr>
          <t>, jeux pédagogiques, livres BCD, vidéoprojecteur mobile en lien avec projets coop ...</t>
        </r>
        <r>
          <rPr>
            <sz val="8"/>
            <color indexed="81"/>
            <rFont val="Tahoma"/>
            <family val="2"/>
          </rPr>
          <t xml:space="preserve">
</t>
        </r>
      </text>
    </comment>
    <comment ref="L27" authorId="0" shapeId="0" xr:uid="{6057060F-AD65-469F-A789-B6849E864114}">
      <text>
        <r>
          <rPr>
            <b/>
            <sz val="8"/>
            <color indexed="81"/>
            <rFont val="Tahoma"/>
            <family val="2"/>
          </rPr>
          <t>Pour une validation de la page il faut que les 2 sommes soient égales. 
Conseil :
Vérifier que les montants  ventilés page de droite sont bien correspondants aux montants page de gauche (voir colonne "validité" si "ok" ou "??"</t>
        </r>
      </text>
    </comment>
  </commentList>
</comments>
</file>

<file path=xl/comments14.xml><?xml version="1.0" encoding="utf-8"?>
<comments xmlns="http://schemas.openxmlformats.org/spreadsheetml/2006/main" xmlns:mc="http://schemas.openxmlformats.org/markup-compatibility/2006" xmlns:xr="http://schemas.microsoft.com/office/spreadsheetml/2014/revision" mc:Ignorable="xr">
  <authors>
    <author>T.</author>
    <author>Asus</author>
  </authors>
  <commentList>
    <comment ref="B2" authorId="0" shapeId="0" xr:uid="{7F643D75-DA79-4B46-B63A-BCC6A00F5A04}">
      <text>
        <r>
          <rPr>
            <b/>
            <sz val="12"/>
            <color indexed="81"/>
            <rFont val="Times New Roman"/>
            <family val="1"/>
          </rPr>
          <t xml:space="preserve">A tout mouvement financier correspond une pièce justificative : 
- factures ou tickets de caisse pour une dépense
- fiche de recette de classe, fiche de recette d'espèces pour une recette
- bordereaux pour les transferts d'argent entre le compte bancaire et la caisse espèces. </t>
        </r>
        <r>
          <rPr>
            <b/>
            <sz val="12"/>
            <color indexed="81"/>
            <rFont val="Tahoma"/>
            <family val="2"/>
          </rPr>
          <t xml:space="preserve">
</t>
        </r>
        <r>
          <rPr>
            <b/>
            <sz val="12"/>
            <color indexed="81"/>
            <rFont val="Times New Roman"/>
            <family val="1"/>
          </rPr>
          <t xml:space="preserve">Les pièces justificatives doivent toujours être explicites, (éventuellement y ajouter des commentaires). 
Le numéro de pièce devra être reporté sur le justificatif. Ce numéro sert à les classer.
</t>
        </r>
      </text>
    </comment>
    <comment ref="C2" authorId="0" shapeId="0" xr:uid="{99314BAC-8701-4564-8E22-12EBAA037975}">
      <text>
        <r>
          <rPr>
            <b/>
            <sz val="12"/>
            <color indexed="81"/>
            <rFont val="Times New Roman"/>
            <family val="1"/>
          </rPr>
          <t>Mentionner la date réelle des opérations effectuées. Attention : il faut mentionner la date  d’émission d’un chèque, et non la date du débit apparaissant sur le relevé de comptes. De même, il faut noter la date de remise d’un chèque, et non la date apparaissant sur le relevé bancaire.</t>
        </r>
      </text>
    </comment>
    <comment ref="D2" authorId="0" shapeId="0" xr:uid="{4D9C75D7-2370-404F-B5AF-07D2A0F98666}">
      <text>
        <r>
          <rPr>
            <b/>
            <sz val="12"/>
            <color indexed="81"/>
            <rFont val="Times New Roman"/>
            <family val="1"/>
          </rPr>
          <t>La coopérative a émis un chèque pour le règlement d’une facture... Malgré le manque de place, essayez d'être précis en faisant état de l'action pédagogique. 
Cette colonne doit être compréhensible pour toute personne étrangère à la coopérative qui serait amenée à vérifier les comptes (parents, nouveau mandataire, IEN, OCCE).</t>
        </r>
        <r>
          <rPr>
            <b/>
            <sz val="12"/>
            <color indexed="81"/>
            <rFont val="Tahoma"/>
            <family val="2"/>
          </rPr>
          <t xml:space="preserve">
</t>
        </r>
      </text>
    </comment>
    <comment ref="E2" authorId="0" shapeId="0" xr:uid="{5FF9700A-AC52-41B2-BEAA-C3D58C17BBC3}">
      <text>
        <r>
          <rPr>
            <b/>
            <sz val="12"/>
            <color indexed="81"/>
            <rFont val="Times New Roman"/>
            <family val="1"/>
          </rPr>
          <t>Le numéro du chèque ayant permis la paiement de cette pièce sera renseigné ici. On peut alors plus aisément suivre l’utilisation du chéquier, y compris les chèques annulés.</t>
        </r>
      </text>
    </comment>
    <comment ref="G2" authorId="0" shapeId="0" xr:uid="{2440BEBF-FA9E-448E-8BB8-3C42E562A800}">
      <text>
        <r>
          <rPr>
            <b/>
            <sz val="12"/>
            <color indexed="81"/>
            <rFont val="Times New Roman"/>
            <family val="1"/>
          </rPr>
          <t>A réception du relevé de comptes, les opérations sont pointées en inscrivant dans cette case le numéro du mois ou X quand l’opération apparaît.</t>
        </r>
        <r>
          <rPr>
            <b/>
            <sz val="12"/>
            <color indexed="81"/>
            <rFont val="Tahoma"/>
            <family val="2"/>
          </rPr>
          <t xml:space="preserve"> </t>
        </r>
      </text>
    </comment>
    <comment ref="H2" authorId="0" shapeId="0" xr:uid="{97BCC631-B960-4E52-A347-E478EC0A24E8}">
      <text>
        <r>
          <rPr>
            <b/>
            <sz val="12"/>
            <color indexed="81"/>
            <rFont val="Times New Roman"/>
            <family val="1"/>
          </rPr>
          <t>Chaque classe adhérente à la coopérative a la possibilité de gérer elle-même durant l’année scolaire une somme qui a été avancée.</t>
        </r>
      </text>
    </comment>
    <comment ref="J2" authorId="0" shapeId="0" xr:uid="{4FB83F30-1B6D-4103-8D3D-84277E562234}">
      <text>
        <r>
          <rPr>
            <b/>
            <sz val="12"/>
            <color indexed="81"/>
            <rFont val="Times New Roman"/>
            <family val="1"/>
          </rPr>
          <t>Les entrées et sorties d’argent sur ce compte avec sa situation.</t>
        </r>
      </text>
    </comment>
    <comment ref="M2" authorId="0" shapeId="0" xr:uid="{7505FA2C-0EF3-47CB-A160-18798A04A1DD}">
      <text>
        <r>
          <rPr>
            <b/>
            <sz val="12"/>
            <color indexed="81"/>
            <rFont val="Times New Roman"/>
            <family val="1"/>
          </rPr>
          <t>La tenue du compte Caisse est obligatoire, toutes les coopératives, tous les foyers gèrent un jour ou l'autre de l'argent en espèce ; justifiez ces mouvements  par l’édition de pièces justificatives, fiches recettes, qui indiquent le mouvement effectué (listes des personnes ayant versé de l'argent, bordereau de dépôt au guichet, etc). 
La somme détenue dans la caisse ne doit jamais être trop importante ! Par exemple, il ne faut pas conserver en caisse  les espèces correspondant aux recettes d’un loto ou d’une kermesse :  ayez le réflexe du dépôt de liquide à la banque. 
N’encaissez jamais ces espèces sur votre compte personnel pour ensuite faire un chèque au bénéfice de la coopérative ou du foyer.</t>
        </r>
        <r>
          <rPr>
            <b/>
            <sz val="12"/>
            <color indexed="81"/>
            <rFont val="Tahoma"/>
            <family val="2"/>
          </rPr>
          <t xml:space="preserve">
</t>
        </r>
      </text>
    </comment>
    <comment ref="P2" authorId="0" shapeId="0" xr:uid="{893E0015-D3DA-4777-9237-50DC192E21CC}">
      <text>
        <r>
          <rPr>
            <b/>
            <sz val="12"/>
            <color indexed="81"/>
            <rFont val="Times New Roman"/>
            <family val="1"/>
          </rPr>
          <t>Total des sommes sur les différents comptes financiers (c10+c13)</t>
        </r>
      </text>
    </comment>
    <comment ref="Y3" authorId="0" shapeId="0" xr:uid="{CCB5F235-BCA7-40A1-BADD-24B6FD6D55C9}">
      <text>
        <r>
          <rPr>
            <b/>
            <sz val="12"/>
            <color indexed="81"/>
            <rFont val="Times New Roman"/>
            <family val="1"/>
          </rPr>
          <t>Sommes reçues pour des actions de solidarité nationale ou internationale, aide aux projets OCCE et dons de particuliers ou d'entreprises sans contrepartie.</t>
        </r>
      </text>
    </comment>
    <comment ref="R4" authorId="1" shapeId="0" xr:uid="{A031AB5A-E299-4628-B8DD-5DD336A9AF94}">
      <text>
        <r>
          <rPr>
            <sz val="8"/>
            <color indexed="81"/>
            <rFont val="Trebuchet MS"/>
            <family val="2"/>
          </rPr>
          <t>Produits transformés, calendriers, photos, livres (Lire c'est partir) ...</t>
        </r>
      </text>
    </comment>
    <comment ref="S4" authorId="1" shapeId="0" xr:uid="{B074B2AC-EF46-4655-A2D8-2DE7A9C37A75}">
      <text>
        <r>
          <rPr>
            <sz val="8"/>
            <color indexed="81"/>
            <rFont val="Trebuchet MS"/>
            <family val="2"/>
          </rPr>
          <t xml:space="preserve">Journaux scolaires, objets fabriqués, participation des parents </t>
        </r>
        <r>
          <rPr>
            <sz val="7"/>
            <color indexed="81"/>
            <rFont val="Trebuchet MS"/>
            <family val="2"/>
          </rPr>
          <t>(ou autres)</t>
        </r>
        <r>
          <rPr>
            <sz val="8"/>
            <color indexed="81"/>
            <rFont val="Trebuchet MS"/>
            <family val="2"/>
          </rPr>
          <t xml:space="preserve"> pour voyages, sorties, spectacles, expositions, fêtes, lotos ...</t>
        </r>
        <r>
          <rPr>
            <sz val="8"/>
            <color indexed="81"/>
            <rFont val="Tahoma"/>
            <family val="2"/>
          </rPr>
          <t xml:space="preserve">
</t>
        </r>
      </text>
    </comment>
    <comment ref="T4" authorId="1" shapeId="0" xr:uid="{38DF37C0-8950-4EB3-96CC-D46CB51E32B0}">
      <text>
        <r>
          <rPr>
            <sz val="8"/>
            <color indexed="81"/>
            <rFont val="Trebuchet MS"/>
            <family val="2"/>
          </rPr>
          <t>Subvention municipale, du Conseil Départemental, Régional ...</t>
        </r>
        <r>
          <rPr>
            <sz val="8"/>
            <color indexed="81"/>
            <rFont val="Tahoma"/>
            <family val="2"/>
          </rPr>
          <t xml:space="preserve">
</t>
        </r>
      </text>
    </comment>
    <comment ref="U4" authorId="1" shapeId="0" xr:uid="{79D7B1E2-831A-44B8-B80D-889E80D61B76}">
      <text>
        <r>
          <rPr>
            <sz val="8"/>
            <color indexed="81"/>
            <rFont val="Trebuchet MS"/>
            <family val="2"/>
          </rPr>
          <t>Trousse à projets</t>
        </r>
      </text>
    </comment>
    <comment ref="V4" authorId="1" shapeId="0" xr:uid="{904CBA06-8082-41FB-9F5C-F8E6BA025058}">
      <text>
        <r>
          <rPr>
            <sz val="8"/>
            <color indexed="81"/>
            <rFont val="Trebuchet MS"/>
            <family val="2"/>
          </rPr>
          <t>ou d'autres coopératives OCCE</t>
        </r>
      </text>
    </comment>
    <comment ref="W4" authorId="1" shapeId="0" xr:uid="{942090C6-7D3C-49FB-8999-5C1F29BFB5E5}">
      <text>
        <r>
          <rPr>
            <sz val="8"/>
            <color indexed="81"/>
            <rFont val="Trebuchet MS"/>
            <family val="2"/>
          </rPr>
          <t xml:space="preserve">La participation facultative des familles ne peut être que volontaire et modique </t>
        </r>
        <r>
          <rPr>
            <sz val="7"/>
            <color indexed="81"/>
            <rFont val="Trebuchet MS"/>
            <family val="2"/>
          </rPr>
          <t>(éviter de mettre un montant)</t>
        </r>
      </text>
    </comment>
    <comment ref="X4" authorId="1" shapeId="0" xr:uid="{6FD620AF-DBB7-4C26-821B-6F23564ADFEA}">
      <text>
        <r>
          <rPr>
            <sz val="8"/>
            <color indexed="81"/>
            <rFont val="Trebuchet MS"/>
            <family val="2"/>
          </rPr>
          <t>Dons reçus, actions de solidarité, collectes ...</t>
        </r>
        <r>
          <rPr>
            <sz val="8"/>
            <color indexed="81"/>
            <rFont val="Tahoma"/>
            <family val="2"/>
          </rPr>
          <t xml:space="preserve">
</t>
        </r>
      </text>
    </comment>
    <comment ref="AA4" authorId="1" shapeId="0" xr:uid="{1DC14CED-221F-449B-91B5-EE857DFA4D41}">
      <text>
        <r>
          <rPr>
            <sz val="8"/>
            <color indexed="81"/>
            <rFont val="Trebuchet MS"/>
            <family val="2"/>
          </rPr>
          <t>Produits transformés, calendriers, photos (facture réglée au photographe), livres (Lire c'est partir) ...</t>
        </r>
      </text>
    </comment>
    <comment ref="AB4" authorId="1" shapeId="0" xr:uid="{A777DEF1-7F50-4532-90FA-0EE4104B6B79}">
      <text>
        <r>
          <rPr>
            <sz val="8"/>
            <color indexed="81"/>
            <rFont val="Trebuchet MS"/>
            <family val="2"/>
          </rPr>
          <t>Uniquement le contrat MAE-MAIF OCCE (règlement au moment de l'adhésion)</t>
        </r>
      </text>
    </comment>
    <comment ref="AC4" authorId="1" shapeId="0" xr:uid="{23369EB0-93E5-49EC-89C6-51B192CC10B3}">
      <text>
        <r>
          <rPr>
            <sz val="8"/>
            <color indexed="81"/>
            <rFont val="Trebuchet MS"/>
            <family val="2"/>
          </rPr>
          <t>Journaux scolaires, correspondance, documentation, abonnement revues jeunesse, travaux manuels, voyages, sorties, spectacles, intervenants, fêtes, lotos, SACEM ...</t>
        </r>
      </text>
    </comment>
    <comment ref="AD4" authorId="1" shapeId="0" xr:uid="{67AB758F-22DE-4EA7-B1F6-C9FBBDAC0F70}">
      <text>
        <r>
          <rPr>
            <sz val="8"/>
            <color indexed="81"/>
            <rFont val="Trebuchet MS"/>
            <family val="2"/>
          </rPr>
          <t>Frais de tenue de compte, frais d'opposition, frais d'envoi de chéquier ...</t>
        </r>
      </text>
    </comment>
    <comment ref="AE4" authorId="1" shapeId="0" xr:uid="{F0E3A4E7-D555-45AE-B61C-3572581B84B4}">
      <text>
        <r>
          <rPr>
            <sz val="8"/>
            <color indexed="81"/>
            <rFont val="Trebuchet MS"/>
            <family val="2"/>
          </rPr>
          <t>Règlement au moment de l'adhésion. Garder la fiche d'adhésion comme pièce comptable.</t>
        </r>
      </text>
    </comment>
    <comment ref="AF4" authorId="1" shapeId="0" xr:uid="{5305F72E-8B49-4A30-8318-22555F4ECF08}">
      <text>
        <r>
          <rPr>
            <sz val="8"/>
            <color indexed="81"/>
            <rFont val="Trebuchet MS"/>
            <family val="2"/>
          </rPr>
          <t>Dons versés, actions de solidarité pour d'autres classes, d'autres pays ...</t>
        </r>
      </text>
    </comment>
    <comment ref="AG4" authorId="1" shapeId="0" xr:uid="{745D1DF6-70A1-423F-954E-4B7F9AC75BEC}">
      <text>
        <r>
          <rPr>
            <sz val="8"/>
            <color indexed="81"/>
            <rFont val="Trebuchet MS"/>
            <family val="2"/>
          </rPr>
          <t xml:space="preserve">Ce matériel doit figurer dans </t>
        </r>
        <r>
          <rPr>
            <b/>
            <sz val="8"/>
            <color indexed="81"/>
            <rFont val="Trebuchet MS"/>
            <family val="2"/>
          </rPr>
          <t>le cahier d'inventaire</t>
        </r>
        <r>
          <rPr>
            <sz val="8"/>
            <color indexed="81"/>
            <rFont val="Trebuchet MS"/>
            <family val="2"/>
          </rPr>
          <t xml:space="preserve"> avec une copie de la facture au nom de la coop OCCE.
Appareil photo, sono, ordinateur </t>
        </r>
        <r>
          <rPr>
            <sz val="7"/>
            <color indexed="81"/>
            <rFont val="Trebuchet MS"/>
            <family val="2"/>
          </rPr>
          <t>(utilisé par les élèves)</t>
        </r>
        <r>
          <rPr>
            <sz val="8"/>
            <color indexed="81"/>
            <rFont val="Trebuchet MS"/>
            <family val="2"/>
          </rPr>
          <t>, jeux pédagogiques, livres BCD, vidéoprojecteur mobile en lien avec projets coop ...</t>
        </r>
        <r>
          <rPr>
            <sz val="8"/>
            <color indexed="81"/>
            <rFont val="Tahoma"/>
            <family val="2"/>
          </rPr>
          <t xml:space="preserve">
</t>
        </r>
      </text>
    </comment>
    <comment ref="L27" authorId="0" shapeId="0" xr:uid="{3F403A4D-EA9C-4BD0-8578-9EC7C9D5EBCB}">
      <text>
        <r>
          <rPr>
            <b/>
            <sz val="8"/>
            <color indexed="81"/>
            <rFont val="Tahoma"/>
            <family val="2"/>
          </rPr>
          <t>Pour une validation de la page il faut que les 2 sommes soient égales. 
Conseil :
Vérifier que les montants  ventilés page de droite sont bien correspondants aux montants page de gauche (voir colonne "validité" si "ok" ou "??"</t>
        </r>
      </text>
    </comment>
  </commentList>
</comments>
</file>

<file path=xl/comments15.xml><?xml version="1.0" encoding="utf-8"?>
<comments xmlns="http://schemas.openxmlformats.org/spreadsheetml/2006/main" xmlns:mc="http://schemas.openxmlformats.org/markup-compatibility/2006" xmlns:xr="http://schemas.microsoft.com/office/spreadsheetml/2014/revision" mc:Ignorable="xr">
  <authors>
    <author>T.</author>
    <author>Asus</author>
  </authors>
  <commentList>
    <comment ref="B2" authorId="0" shapeId="0" xr:uid="{582388A5-2426-458F-9562-4DD4192676C9}">
      <text>
        <r>
          <rPr>
            <b/>
            <sz val="12"/>
            <color indexed="81"/>
            <rFont val="Times New Roman"/>
            <family val="1"/>
          </rPr>
          <t xml:space="preserve">A tout mouvement financier correspond une pièce justificative : 
- factures ou tickets de caisse pour une dépense
- fiche de recette de classe, fiche de recette d'espèces pour une recette
- bordereaux pour les transferts d'argent entre le compte bancaire et la caisse espèces. 
Les pièces justificatives doivent toujours être explicites, (éventuellement y ajouter des commentaires). </t>
        </r>
        <r>
          <rPr>
            <b/>
            <sz val="12"/>
            <color indexed="81"/>
            <rFont val="Tahoma"/>
            <family val="2"/>
          </rPr>
          <t xml:space="preserve">
</t>
        </r>
        <r>
          <rPr>
            <b/>
            <sz val="12"/>
            <color indexed="81"/>
            <rFont val="Times New Roman"/>
            <family val="1"/>
          </rPr>
          <t xml:space="preserve">Le numéro de pièce devra être reporté sur le justificatif. Ce numéro sert à les classer.
</t>
        </r>
      </text>
    </comment>
    <comment ref="C2" authorId="0" shapeId="0" xr:uid="{514EB2C0-F217-401B-B487-D0B2FD951A93}">
      <text>
        <r>
          <rPr>
            <b/>
            <sz val="12"/>
            <color indexed="81"/>
            <rFont val="Times New Roman"/>
            <family val="1"/>
          </rPr>
          <t>Mentionner la date réelle des opérations effectuées. Attention : il faut mentionner la date  d’émission d’un chèque, et non la date du débit apparaissant sur le relevé de comptes. De même, il faut noter la date de remise d’un chèque, et non la date apparaissant sur le relevé bancaire.</t>
        </r>
      </text>
    </comment>
    <comment ref="D2" authorId="0" shapeId="0" xr:uid="{72703BA9-8944-40C0-B7EE-FB628F3D9FCE}">
      <text>
        <r>
          <rPr>
            <b/>
            <sz val="12"/>
            <color indexed="81"/>
            <rFont val="Times New Roman"/>
            <family val="1"/>
          </rPr>
          <t>La coopérative a émis un chèque pour le règlement d’une facture... Malgré le manque de place, essayez d'être précis en faisant état de l'action pédagogique. 
Cette colonne doit être compréhensible pour toute personne étrangère à la coopérative qui serait amenée à vérifier les comptes (parents, nouveau mandataire, IEN, OCCE).</t>
        </r>
        <r>
          <rPr>
            <b/>
            <sz val="12"/>
            <color indexed="81"/>
            <rFont val="Tahoma"/>
            <family val="2"/>
          </rPr>
          <t xml:space="preserve">
</t>
        </r>
      </text>
    </comment>
    <comment ref="E2" authorId="0" shapeId="0" xr:uid="{2E964FDC-230A-434A-A560-FB0660236374}">
      <text>
        <r>
          <rPr>
            <b/>
            <sz val="12"/>
            <color indexed="81"/>
            <rFont val="Times New Roman"/>
            <family val="1"/>
          </rPr>
          <t>Le numéro du chèque ayant permis la paiement de cette pièce sera renseigné ici. On peut alors plus aisément suivre l’utilisation du chéquier, y compris les chèques annulés.</t>
        </r>
      </text>
    </comment>
    <comment ref="G2" authorId="0" shapeId="0" xr:uid="{62A87775-DFBC-4AAE-BC40-269D4F445B76}">
      <text>
        <r>
          <rPr>
            <b/>
            <sz val="12"/>
            <color indexed="81"/>
            <rFont val="Times New Roman"/>
            <family val="1"/>
          </rPr>
          <t xml:space="preserve">A réception du relevé de comptes, les opérations sont pointées en inscrivant dans cette case le numéro du mois ou X quand l’opération apparaît. </t>
        </r>
      </text>
    </comment>
    <comment ref="H2" authorId="0" shapeId="0" xr:uid="{97AE50C6-805D-4610-BFF5-FF8C92D8DE66}">
      <text>
        <r>
          <rPr>
            <b/>
            <sz val="12"/>
            <color indexed="81"/>
            <rFont val="Times New Roman"/>
            <family val="1"/>
          </rPr>
          <t>Chaque classe adhérente à la coopérative a la possibilité de gérer elle-même durant l’année scolaire une somme qui a été avancée.</t>
        </r>
      </text>
    </comment>
    <comment ref="J2" authorId="0" shapeId="0" xr:uid="{4278A7E2-0825-46AA-B342-35DBEC436CA3}">
      <text>
        <r>
          <rPr>
            <b/>
            <sz val="12"/>
            <color indexed="81"/>
            <rFont val="Times New Roman"/>
            <family val="1"/>
          </rPr>
          <t>Les entrées et sorties d’argent sur ce compte avec sa situation.</t>
        </r>
      </text>
    </comment>
    <comment ref="M2" authorId="0" shapeId="0" xr:uid="{CDA7FEC9-CFC4-40B1-861D-3955569956CD}">
      <text>
        <r>
          <rPr>
            <b/>
            <sz val="12"/>
            <color indexed="81"/>
            <rFont val="Times New Roman"/>
            <family val="1"/>
          </rPr>
          <t>La tenue du compte Caisse est obligatoire, toutes les coopératives, tous les foyers gèrent un jour ou l'autre de l'argent en espèce ; justifiez ces mouvements  par l’édition de pièces justificatives, fiches recettes, qui indiquent le mouvement effectué (listes des personnes ayant versé de l'argent, bordereau de dépôt au guichet, etc). 
La somme déténue dans la caisse ne doit jamais être trop importante ! Par exemple, il ne faut pas conserver en caisse  les espèces correspondant aux recettes d’un loto ou d’une kermesse :  ayez le réflexe du dépôt de liquide à la banque. 
N’encaissez jamais ces espèces sur votre compte personnel pour ensuite faire un chèque au bénéfice de la coopérative ou du foyer.</t>
        </r>
        <r>
          <rPr>
            <b/>
            <sz val="12"/>
            <color indexed="81"/>
            <rFont val="Tahoma"/>
            <family val="2"/>
          </rPr>
          <t xml:space="preserve">
</t>
        </r>
      </text>
    </comment>
    <comment ref="P2" authorId="0" shapeId="0" xr:uid="{64D6EDB8-7E44-4F8B-BFEC-10A4B635D9EE}">
      <text>
        <r>
          <rPr>
            <b/>
            <sz val="12"/>
            <color indexed="81"/>
            <rFont val="Times New Roman"/>
            <family val="1"/>
          </rPr>
          <t>Total des sommes sur les différents comptes financiers (c10+c13)</t>
        </r>
      </text>
    </comment>
    <comment ref="Y3" authorId="0" shapeId="0" xr:uid="{F804DC59-121C-4F09-A460-AB848D79EEB4}">
      <text>
        <r>
          <rPr>
            <b/>
            <sz val="12"/>
            <color indexed="81"/>
            <rFont val="Times New Roman"/>
            <family val="1"/>
          </rPr>
          <t>Sommes reçues pour des actions de solidarité nationale ou internationale, aide aux projets OCCE et dons de particuliers ou d'entreprises sans contrepartie.</t>
        </r>
      </text>
    </comment>
    <comment ref="R4" authorId="1" shapeId="0" xr:uid="{9B05AD6F-0F01-4C79-857F-25819603337E}">
      <text>
        <r>
          <rPr>
            <sz val="8"/>
            <color indexed="81"/>
            <rFont val="Trebuchet MS"/>
            <family val="2"/>
          </rPr>
          <t>Produits transformés, calendriers, photos, livres (Lire c'est partir) ...</t>
        </r>
      </text>
    </comment>
    <comment ref="S4" authorId="1" shapeId="0" xr:uid="{5B64AEB9-FB5F-4029-A0D9-CB13384DEE10}">
      <text>
        <r>
          <rPr>
            <sz val="8"/>
            <color indexed="81"/>
            <rFont val="Trebuchet MS"/>
            <family val="2"/>
          </rPr>
          <t xml:space="preserve">Journaux scolaires, objets fabriqués, participation des parents </t>
        </r>
        <r>
          <rPr>
            <sz val="7"/>
            <color indexed="81"/>
            <rFont val="Trebuchet MS"/>
            <family val="2"/>
          </rPr>
          <t>(ou autres)</t>
        </r>
        <r>
          <rPr>
            <sz val="8"/>
            <color indexed="81"/>
            <rFont val="Trebuchet MS"/>
            <family val="2"/>
          </rPr>
          <t xml:space="preserve"> pour voyages, sorties, spectacles, expositions, fêtes, lotos ...</t>
        </r>
        <r>
          <rPr>
            <sz val="8"/>
            <color indexed="81"/>
            <rFont val="Tahoma"/>
            <family val="2"/>
          </rPr>
          <t xml:space="preserve">
</t>
        </r>
      </text>
    </comment>
    <comment ref="T4" authorId="1" shapeId="0" xr:uid="{3890C688-A806-42C1-B6FB-AB11697723FB}">
      <text>
        <r>
          <rPr>
            <sz val="8"/>
            <color indexed="81"/>
            <rFont val="Trebuchet MS"/>
            <family val="2"/>
          </rPr>
          <t>Subvention municipale, du Conseil Départemental, Régional ...</t>
        </r>
        <r>
          <rPr>
            <sz val="8"/>
            <color indexed="81"/>
            <rFont val="Tahoma"/>
            <family val="2"/>
          </rPr>
          <t xml:space="preserve">
</t>
        </r>
      </text>
    </comment>
    <comment ref="U4" authorId="1" shapeId="0" xr:uid="{2F09506E-B848-41E7-B8C2-17797031B73F}">
      <text>
        <r>
          <rPr>
            <sz val="8"/>
            <color indexed="81"/>
            <rFont val="Trebuchet MS"/>
            <family val="2"/>
          </rPr>
          <t>Trousse à projets</t>
        </r>
      </text>
    </comment>
    <comment ref="V4" authorId="1" shapeId="0" xr:uid="{0E903D10-377D-4CF5-99FC-7FC32CE2BCC8}">
      <text>
        <r>
          <rPr>
            <sz val="8"/>
            <color indexed="81"/>
            <rFont val="Trebuchet MS"/>
            <family val="2"/>
          </rPr>
          <t>ou d'autres coopératives OCCE</t>
        </r>
      </text>
    </comment>
    <comment ref="W4" authorId="1" shapeId="0" xr:uid="{B546DFCC-FDC7-4D2B-A2E3-9FF12C999317}">
      <text>
        <r>
          <rPr>
            <sz val="8"/>
            <color indexed="81"/>
            <rFont val="Trebuchet MS"/>
            <family val="2"/>
          </rPr>
          <t xml:space="preserve">La participation facultative des familles ne peut être que volontaire et modique </t>
        </r>
        <r>
          <rPr>
            <sz val="7"/>
            <color indexed="81"/>
            <rFont val="Trebuchet MS"/>
            <family val="2"/>
          </rPr>
          <t>(éviter de mettre un montant)</t>
        </r>
      </text>
    </comment>
    <comment ref="X4" authorId="1" shapeId="0" xr:uid="{D1B108DF-8190-4EB3-BA2C-6207B979CB42}">
      <text>
        <r>
          <rPr>
            <sz val="8"/>
            <color indexed="81"/>
            <rFont val="Trebuchet MS"/>
            <family val="2"/>
          </rPr>
          <t>Dons reçus, actions de solidarité, collectes ...</t>
        </r>
        <r>
          <rPr>
            <sz val="8"/>
            <color indexed="81"/>
            <rFont val="Tahoma"/>
            <family val="2"/>
          </rPr>
          <t xml:space="preserve">
</t>
        </r>
      </text>
    </comment>
    <comment ref="AA4" authorId="1" shapeId="0" xr:uid="{B425E873-6A74-40D4-95E1-C9B08B5ACCED}">
      <text>
        <r>
          <rPr>
            <sz val="8"/>
            <color indexed="81"/>
            <rFont val="Trebuchet MS"/>
            <family val="2"/>
          </rPr>
          <t>Produits transformés, calendriers, photos (facture réglée au photographe), livres (Lire c'est partir) ...</t>
        </r>
      </text>
    </comment>
    <comment ref="AB4" authorId="1" shapeId="0" xr:uid="{427D00B6-59A5-43A4-9182-15366111C44E}">
      <text>
        <r>
          <rPr>
            <sz val="8"/>
            <color indexed="81"/>
            <rFont val="Trebuchet MS"/>
            <family val="2"/>
          </rPr>
          <t>Uniquement le contrat MAE-MAIF OCCE (règlement au moment de l'adhésion)</t>
        </r>
      </text>
    </comment>
    <comment ref="AC4" authorId="1" shapeId="0" xr:uid="{93921BF0-53F6-4164-9559-EB15A75AA97D}">
      <text>
        <r>
          <rPr>
            <sz val="8"/>
            <color indexed="81"/>
            <rFont val="Trebuchet MS"/>
            <family val="2"/>
          </rPr>
          <t>Journaux scolaires, correspondance, documentation, abonnement revues jeunesse, travaux manuels, voyages, sorties, spectacles, intervenants, fêtes, lotos, SACEM ...</t>
        </r>
      </text>
    </comment>
    <comment ref="AD4" authorId="1" shapeId="0" xr:uid="{619C57C1-7FCF-40E5-A13C-E499B3A176FD}">
      <text>
        <r>
          <rPr>
            <sz val="8"/>
            <color indexed="81"/>
            <rFont val="Trebuchet MS"/>
            <family val="2"/>
          </rPr>
          <t>Frais de tenue de compte, frais d'opposition, frais d'envoi de chéquier ...</t>
        </r>
      </text>
    </comment>
    <comment ref="AE4" authorId="1" shapeId="0" xr:uid="{80E00941-9F28-450B-9ED1-F4063BB36B3D}">
      <text>
        <r>
          <rPr>
            <sz val="8"/>
            <color indexed="81"/>
            <rFont val="Trebuchet MS"/>
            <family val="2"/>
          </rPr>
          <t>Règlement au moment de l'adhésion. Garder la fiche d'adhésion comme pièce comptable.</t>
        </r>
      </text>
    </comment>
    <comment ref="AF4" authorId="1" shapeId="0" xr:uid="{311B11CD-04FE-4983-A5AD-B507E843129B}">
      <text>
        <r>
          <rPr>
            <sz val="8"/>
            <color indexed="81"/>
            <rFont val="Trebuchet MS"/>
            <family val="2"/>
          </rPr>
          <t>Dons versés, actions de solidarité pour d'autres classes, d'autres pays ...</t>
        </r>
      </text>
    </comment>
    <comment ref="AG4" authorId="1" shapeId="0" xr:uid="{88BC22CC-3485-4104-9E2E-C74B364B140D}">
      <text>
        <r>
          <rPr>
            <sz val="8"/>
            <color indexed="81"/>
            <rFont val="Trebuchet MS"/>
            <family val="2"/>
          </rPr>
          <t xml:space="preserve">Ce matériel doit figurer dans </t>
        </r>
        <r>
          <rPr>
            <b/>
            <sz val="8"/>
            <color indexed="81"/>
            <rFont val="Trebuchet MS"/>
            <family val="2"/>
          </rPr>
          <t>le cahier d'inventaire</t>
        </r>
        <r>
          <rPr>
            <sz val="8"/>
            <color indexed="81"/>
            <rFont val="Trebuchet MS"/>
            <family val="2"/>
          </rPr>
          <t xml:space="preserve"> avec une copie de la facture au nom de la coop OCCE.
Appareil photo, sono, ordinateur </t>
        </r>
        <r>
          <rPr>
            <sz val="7"/>
            <color indexed="81"/>
            <rFont val="Trebuchet MS"/>
            <family val="2"/>
          </rPr>
          <t>(utilisé par les élèves)</t>
        </r>
        <r>
          <rPr>
            <sz val="8"/>
            <color indexed="81"/>
            <rFont val="Trebuchet MS"/>
            <family val="2"/>
          </rPr>
          <t>, jeux pédagogiques, livres BCD, vidéoprojecteur mobile en lien avec projets coop ...</t>
        </r>
        <r>
          <rPr>
            <sz val="8"/>
            <color indexed="81"/>
            <rFont val="Tahoma"/>
            <family val="2"/>
          </rPr>
          <t xml:space="preserve">
</t>
        </r>
      </text>
    </comment>
    <comment ref="L27" authorId="0" shapeId="0" xr:uid="{28433AB0-B726-490A-B096-F3D3ED8410B1}">
      <text>
        <r>
          <rPr>
            <b/>
            <sz val="8"/>
            <color indexed="81"/>
            <rFont val="Tahoma"/>
            <family val="2"/>
          </rPr>
          <t>Pour une validation de la page il faut que les 2 sommes soient égales. 
Conseil :
Vérifier que les montants  ventilés page de droite sont bien correspondants aux montants page de gauche (voir colonne "validité" si "ok" ou "??"</t>
        </r>
      </text>
    </comment>
  </commentList>
</comments>
</file>

<file path=xl/comments16.xml><?xml version="1.0" encoding="utf-8"?>
<comments xmlns="http://schemas.openxmlformats.org/spreadsheetml/2006/main" xmlns:mc="http://schemas.openxmlformats.org/markup-compatibility/2006" xmlns:xr="http://schemas.microsoft.com/office/spreadsheetml/2014/revision" mc:Ignorable="xr">
  <authors>
    <author>T.</author>
    <author>Asus</author>
  </authors>
  <commentList>
    <comment ref="B2" authorId="0" shapeId="0" xr:uid="{E7BD5650-A955-4E8B-85E9-52AF39972903}">
      <text>
        <r>
          <rPr>
            <b/>
            <sz val="12"/>
            <color indexed="81"/>
            <rFont val="Times New Roman"/>
            <family val="1"/>
          </rPr>
          <t xml:space="preserve">A tout mouvement financier correspond une pièce justificative : 
- factures ou tickets de caisse pour une dépense
- fiche de recette de classe, fiche de recette d'espèces pour une recette
- bordereaux pour les transferts d'argent entre le compte bancaire et la caisse espèces. 
Les pièces justificatives doivent toujours être explicites, (éventuellement y ajouter des commentaires). </t>
        </r>
        <r>
          <rPr>
            <b/>
            <sz val="12"/>
            <color indexed="81"/>
            <rFont val="Tahoma"/>
            <family val="2"/>
          </rPr>
          <t xml:space="preserve">
</t>
        </r>
        <r>
          <rPr>
            <b/>
            <sz val="12"/>
            <color indexed="81"/>
            <rFont val="Times New Roman"/>
            <family val="1"/>
          </rPr>
          <t>Le numéro de pièce devra être reporté sur le justificatif. Ce numéro sert à les classer.</t>
        </r>
        <r>
          <rPr>
            <b/>
            <sz val="12"/>
            <color indexed="81"/>
            <rFont val="Tahoma"/>
            <family val="2"/>
          </rPr>
          <t xml:space="preserve">
</t>
        </r>
      </text>
    </comment>
    <comment ref="C2" authorId="0" shapeId="0" xr:uid="{4281C877-7B04-4E9F-9660-D7E9AA1D87EC}">
      <text>
        <r>
          <rPr>
            <b/>
            <sz val="12"/>
            <color indexed="81"/>
            <rFont val="Times New Roman"/>
            <family val="1"/>
          </rPr>
          <t>Mentionner la date réelle des opérations effectuées. Attention : il faut mentionner la date  d’émission d’un chèque, et non la date du débit apparaissant sur le relevé de comptes. De même, il faut noter la date de remise d’un chèque, et non la date apparaissant sur le relevé bancaire.</t>
        </r>
      </text>
    </comment>
    <comment ref="D2" authorId="0" shapeId="0" xr:uid="{C3B9A905-F9AB-446C-A629-205569FCB966}">
      <text>
        <r>
          <rPr>
            <b/>
            <sz val="12"/>
            <color indexed="81"/>
            <rFont val="Times New Roman"/>
            <family val="1"/>
          </rPr>
          <t>La coopérative a émis un chèque pour le règlement d’une facture... Malgré le manque de place, essayez d'être précis en faisant état de l'action pédagogique. 
Cette colonne doit être compréhensible pour toute personne étrangère à la coopérative qui serait amenée à vérifier les comptes (parents, nouveau mandataire, IEN, OCCE).</t>
        </r>
        <r>
          <rPr>
            <b/>
            <sz val="12"/>
            <color indexed="81"/>
            <rFont val="Tahoma"/>
            <family val="2"/>
          </rPr>
          <t xml:space="preserve">
</t>
        </r>
      </text>
    </comment>
    <comment ref="E2" authorId="0" shapeId="0" xr:uid="{57DE37C2-D16D-475F-8902-E6EC31E9829D}">
      <text>
        <r>
          <rPr>
            <b/>
            <sz val="12"/>
            <color indexed="81"/>
            <rFont val="Times New Roman"/>
            <family val="1"/>
          </rPr>
          <t>Le numéro du chèque ayant permis la paiement de cette pièce sera renseigné ici. On peut alors plus aisément suivre l’utilisation du chéquier, y compris les chèques annulés.</t>
        </r>
      </text>
    </comment>
    <comment ref="G2" authorId="0" shapeId="0" xr:uid="{6DD96638-358F-429F-93A8-98000D02C3DA}">
      <text>
        <r>
          <rPr>
            <b/>
            <sz val="12"/>
            <color indexed="81"/>
            <rFont val="Times New Roman"/>
            <family val="1"/>
          </rPr>
          <t xml:space="preserve">A réception du relevé de comptes, les opérations sont pointées en inscrivant dans cette case le numéro du mois ou X quand l’opération apparaît. </t>
        </r>
      </text>
    </comment>
    <comment ref="H2" authorId="0" shapeId="0" xr:uid="{F2C9A869-F990-4D69-A097-C7E4F56501C6}">
      <text>
        <r>
          <rPr>
            <b/>
            <sz val="12"/>
            <color indexed="81"/>
            <rFont val="Times New Roman"/>
            <family val="1"/>
          </rPr>
          <t>Chaque classe adhérente à la coopérative a la possibilité de gérer elle-même durant l’année scolaire une somme qui a été avancée.</t>
        </r>
      </text>
    </comment>
    <comment ref="J2" authorId="0" shapeId="0" xr:uid="{73E056B4-1D61-48F5-8B6F-F632E8EB1CC7}">
      <text>
        <r>
          <rPr>
            <b/>
            <sz val="12"/>
            <color indexed="81"/>
            <rFont val="Times New Roman"/>
            <family val="1"/>
          </rPr>
          <t>Les entrées et sorties d’argent sur ce compte avec sa situation.</t>
        </r>
      </text>
    </comment>
    <comment ref="M2" authorId="0" shapeId="0" xr:uid="{2B533700-9669-4453-B78A-B0ACD1BDBCDC}">
      <text>
        <r>
          <rPr>
            <b/>
            <sz val="12"/>
            <color indexed="81"/>
            <rFont val="Times New Roman"/>
            <family val="1"/>
          </rPr>
          <t>La tenue du compte Caisse est obligatoire, toutes les coopératives, tous les foyers gèrent un jour ou l'autre de l'argent en espèce ; justifiez ces mouvements  par l’édition de pièces justificatives, fiches recettes, qui indiquent le mouvement effectué (listes des personnes ayant versé de l'argent, bordereau de dépôt au guichet, etc). 
La somme détenue dans la caisse ne doit jamais être trop importante ! Par exemple, il ne faut pas conserver en caisse  les espèces correspondant aux recettes d’un loto ou d’une kermesse :  ayez le réflexe du dépôt de liquide à la banque. 
N’encaissez jamais ces espèces sur votre compte personnel pour ensuite faire un chèque au bénéfice de la coopérative ou du foyer.</t>
        </r>
        <r>
          <rPr>
            <b/>
            <sz val="12"/>
            <color indexed="81"/>
            <rFont val="Tahoma"/>
            <family val="2"/>
          </rPr>
          <t xml:space="preserve">
</t>
        </r>
      </text>
    </comment>
    <comment ref="P2" authorId="0" shapeId="0" xr:uid="{9589858D-201C-4601-AAF6-0E7B3F4CB219}">
      <text>
        <r>
          <rPr>
            <b/>
            <sz val="12"/>
            <color indexed="81"/>
            <rFont val="Times New Roman"/>
            <family val="1"/>
          </rPr>
          <t>Total des sommes sur les différents comptes financiers (c10+c13)</t>
        </r>
      </text>
    </comment>
    <comment ref="Y3" authorId="0" shapeId="0" xr:uid="{11271A5D-27C8-4710-AB9E-B6E815E8102C}">
      <text>
        <r>
          <rPr>
            <b/>
            <sz val="12"/>
            <color indexed="81"/>
            <rFont val="Times New Roman"/>
            <family val="1"/>
          </rPr>
          <t>Sommes reçues pour des actions de solidarité nationale ou internationale, aide aux projets OCCE et dons de particuliers ou d'entreprises sans contrepartie.</t>
        </r>
      </text>
    </comment>
    <comment ref="R4" authorId="1" shapeId="0" xr:uid="{9A021278-CD23-465F-ABE1-2BF144CBC1A0}">
      <text>
        <r>
          <rPr>
            <sz val="8"/>
            <color indexed="81"/>
            <rFont val="Trebuchet MS"/>
            <family val="2"/>
          </rPr>
          <t>Produits transformés, calendriers, photos, livres (Lire c'est partir) ...</t>
        </r>
      </text>
    </comment>
    <comment ref="S4" authorId="1" shapeId="0" xr:uid="{3318B214-2328-4AC3-9DAA-453CDF9C35BF}">
      <text>
        <r>
          <rPr>
            <sz val="8"/>
            <color indexed="81"/>
            <rFont val="Trebuchet MS"/>
            <family val="2"/>
          </rPr>
          <t xml:space="preserve">Journaux scolaires, objets fabriqués, participation des parents </t>
        </r>
        <r>
          <rPr>
            <sz val="7"/>
            <color indexed="81"/>
            <rFont val="Trebuchet MS"/>
            <family val="2"/>
          </rPr>
          <t>(ou autres)</t>
        </r>
        <r>
          <rPr>
            <sz val="8"/>
            <color indexed="81"/>
            <rFont val="Trebuchet MS"/>
            <family val="2"/>
          </rPr>
          <t xml:space="preserve"> pour voyages, sorties, spectacles, expositions, fêtes, lotos ...</t>
        </r>
        <r>
          <rPr>
            <sz val="8"/>
            <color indexed="81"/>
            <rFont val="Tahoma"/>
            <family val="2"/>
          </rPr>
          <t xml:space="preserve">
</t>
        </r>
      </text>
    </comment>
    <comment ref="T4" authorId="1" shapeId="0" xr:uid="{0D0E5320-2AAD-44B9-9C3E-CC6D496251A4}">
      <text>
        <r>
          <rPr>
            <sz val="8"/>
            <color indexed="81"/>
            <rFont val="Trebuchet MS"/>
            <family val="2"/>
          </rPr>
          <t>Subvention municipale, du Conseil Départemental, Régional ...</t>
        </r>
        <r>
          <rPr>
            <sz val="8"/>
            <color indexed="81"/>
            <rFont val="Tahoma"/>
            <family val="2"/>
          </rPr>
          <t xml:space="preserve">
</t>
        </r>
      </text>
    </comment>
    <comment ref="U4" authorId="1" shapeId="0" xr:uid="{B7E91039-E683-45C3-A4C3-F1630B26B89D}">
      <text>
        <r>
          <rPr>
            <sz val="8"/>
            <color indexed="81"/>
            <rFont val="Trebuchet MS"/>
            <family val="2"/>
          </rPr>
          <t>Trousse à projets</t>
        </r>
      </text>
    </comment>
    <comment ref="V4" authorId="1" shapeId="0" xr:uid="{C0A34D2B-4EC7-469C-85B3-4EFC7F58955A}">
      <text>
        <r>
          <rPr>
            <sz val="8"/>
            <color indexed="81"/>
            <rFont val="Trebuchet MS"/>
            <family val="2"/>
          </rPr>
          <t>ou d'autres coopératives OCCE</t>
        </r>
      </text>
    </comment>
    <comment ref="W4" authorId="1" shapeId="0" xr:uid="{79CEFEB3-FC71-4573-868B-42CE7805FC01}">
      <text>
        <r>
          <rPr>
            <sz val="8"/>
            <color indexed="81"/>
            <rFont val="Trebuchet MS"/>
            <family val="2"/>
          </rPr>
          <t xml:space="preserve">La participation facultative des familles ne peut être que volontaire et modique </t>
        </r>
        <r>
          <rPr>
            <sz val="7"/>
            <color indexed="81"/>
            <rFont val="Trebuchet MS"/>
            <family val="2"/>
          </rPr>
          <t>(éviter de mettre un montant)</t>
        </r>
      </text>
    </comment>
    <comment ref="X4" authorId="1" shapeId="0" xr:uid="{388AFEE0-CBC9-4E0D-BF9A-58194273B35B}">
      <text>
        <r>
          <rPr>
            <sz val="8"/>
            <color indexed="81"/>
            <rFont val="Trebuchet MS"/>
            <family val="2"/>
          </rPr>
          <t>Dons reçus, actions de solidarité, collectes ...</t>
        </r>
        <r>
          <rPr>
            <sz val="8"/>
            <color indexed="81"/>
            <rFont val="Tahoma"/>
            <family val="2"/>
          </rPr>
          <t xml:space="preserve">
</t>
        </r>
      </text>
    </comment>
    <comment ref="AA4" authorId="1" shapeId="0" xr:uid="{94AB7C05-09AD-4789-8B01-27D95A7C6307}">
      <text>
        <r>
          <rPr>
            <sz val="8"/>
            <color indexed="81"/>
            <rFont val="Trebuchet MS"/>
            <family val="2"/>
          </rPr>
          <t>Produits transformés, calendriers, photos (facture réglée au photographe), livres (Lire c'est partir) ...</t>
        </r>
      </text>
    </comment>
    <comment ref="AB4" authorId="1" shapeId="0" xr:uid="{446908B9-0B7B-433E-8EC3-E9D0A1ED11AC}">
      <text>
        <r>
          <rPr>
            <sz val="8"/>
            <color indexed="81"/>
            <rFont val="Trebuchet MS"/>
            <family val="2"/>
          </rPr>
          <t>Uniquement le contrat MAE-MAIF OCCE (règlement au moment de l'adhésion)</t>
        </r>
      </text>
    </comment>
    <comment ref="AC4" authorId="1" shapeId="0" xr:uid="{B3C61F65-5660-4EC3-953F-C9C1A57BF74A}">
      <text>
        <r>
          <rPr>
            <sz val="8"/>
            <color indexed="81"/>
            <rFont val="Trebuchet MS"/>
            <family val="2"/>
          </rPr>
          <t>Journaux scolaires, correspondance, documentation, abonnement revues jeunesse, travaux manuels, voyages, sorties, spectacles, intervenants, fêtes, lotos, SACEM ...</t>
        </r>
      </text>
    </comment>
    <comment ref="AD4" authorId="1" shapeId="0" xr:uid="{D737A025-5686-444D-96E0-9FCE8B51C8EA}">
      <text>
        <r>
          <rPr>
            <sz val="8"/>
            <color indexed="81"/>
            <rFont val="Trebuchet MS"/>
            <family val="2"/>
          </rPr>
          <t>Frais de tenue de compte, frais d'opposition, frais d'envoi de chéquier ...</t>
        </r>
      </text>
    </comment>
    <comment ref="AE4" authorId="1" shapeId="0" xr:uid="{DB02911E-8EAC-4E42-B8DE-DEC513C113B5}">
      <text>
        <r>
          <rPr>
            <sz val="8"/>
            <color indexed="81"/>
            <rFont val="Trebuchet MS"/>
            <family val="2"/>
          </rPr>
          <t>Règlement au moment de l'adhésion. Garder la fiche d'adhésion comme pièce comptable.</t>
        </r>
      </text>
    </comment>
    <comment ref="AF4" authorId="1" shapeId="0" xr:uid="{8EAA196F-2FAA-4A99-9FAA-E0B4B082225B}">
      <text>
        <r>
          <rPr>
            <sz val="8"/>
            <color indexed="81"/>
            <rFont val="Trebuchet MS"/>
            <family val="2"/>
          </rPr>
          <t>Dons versés, actions de solidarité pour d'autres classes, d'autres pays ...</t>
        </r>
      </text>
    </comment>
    <comment ref="AG4" authorId="1" shapeId="0" xr:uid="{93885CA8-D81C-4828-8916-756221A23806}">
      <text>
        <r>
          <rPr>
            <sz val="8"/>
            <color indexed="81"/>
            <rFont val="Trebuchet MS"/>
            <family val="2"/>
          </rPr>
          <t xml:space="preserve">Ce matériel doit figurer dans </t>
        </r>
        <r>
          <rPr>
            <b/>
            <sz val="8"/>
            <color indexed="81"/>
            <rFont val="Trebuchet MS"/>
            <family val="2"/>
          </rPr>
          <t>le cahier d'inventaire</t>
        </r>
        <r>
          <rPr>
            <sz val="8"/>
            <color indexed="81"/>
            <rFont val="Trebuchet MS"/>
            <family val="2"/>
          </rPr>
          <t xml:space="preserve"> avec une copie de la facture au nom de la coop OCCE.
Appareil photo, sono, ordinateur </t>
        </r>
        <r>
          <rPr>
            <sz val="7"/>
            <color indexed="81"/>
            <rFont val="Trebuchet MS"/>
            <family val="2"/>
          </rPr>
          <t>(utilisé par les élèves)</t>
        </r>
        <r>
          <rPr>
            <sz val="8"/>
            <color indexed="81"/>
            <rFont val="Trebuchet MS"/>
            <family val="2"/>
          </rPr>
          <t>, jeux pédagogiques, livres BCD, vidéoprojecteur mobile en lien avec projets coop ...</t>
        </r>
        <r>
          <rPr>
            <sz val="8"/>
            <color indexed="81"/>
            <rFont val="Tahoma"/>
            <family val="2"/>
          </rPr>
          <t xml:space="preserve">
</t>
        </r>
      </text>
    </comment>
    <comment ref="L27" authorId="0" shapeId="0" xr:uid="{DBA38D36-FEBD-440E-96E9-3CEDC7CF582F}">
      <text>
        <r>
          <rPr>
            <b/>
            <sz val="8"/>
            <color indexed="81"/>
            <rFont val="Tahoma"/>
            <family val="2"/>
          </rPr>
          <t>Pour une validation de la page il faut que les 2 sommes soient égales. 
Conseil :
Vérifier que les montants  ventilés page de droite sont bien correspondants aux montants page de gauche (voir colonne "validité" si "ok" ou "??"</t>
        </r>
      </text>
    </comment>
  </commentList>
</comments>
</file>

<file path=xl/comments17.xml><?xml version="1.0" encoding="utf-8"?>
<comments xmlns="http://schemas.openxmlformats.org/spreadsheetml/2006/main" xmlns:mc="http://schemas.openxmlformats.org/markup-compatibility/2006" xmlns:xr="http://schemas.microsoft.com/office/spreadsheetml/2014/revision" mc:Ignorable="xr">
  <authors>
    <author>T.</author>
    <author>Asus</author>
  </authors>
  <commentList>
    <comment ref="B2" authorId="0" shapeId="0" xr:uid="{F65AB6F2-67E2-4127-A79E-ADF869C59785}">
      <text>
        <r>
          <rPr>
            <b/>
            <sz val="12"/>
            <color indexed="81"/>
            <rFont val="Times New Roman"/>
            <family val="1"/>
          </rPr>
          <t xml:space="preserve">A tout mouvement financier correspond une pièce justificative : 
- factures ou tickets de caisse pour une dépense
- fiche de recette de classe, fiche de recette d'espèces pour une recette
- bordereaux pour les transferts d'argent entre le compte bancaire et la caisse espèces. 
Les pièces justificatives doivent toujours être explicites, (éventuellement y ajouter des commentaires). </t>
        </r>
        <r>
          <rPr>
            <b/>
            <sz val="12"/>
            <color indexed="81"/>
            <rFont val="Tahoma"/>
            <family val="2"/>
          </rPr>
          <t xml:space="preserve">
</t>
        </r>
        <r>
          <rPr>
            <b/>
            <sz val="12"/>
            <color indexed="81"/>
            <rFont val="Times New Roman"/>
            <family val="1"/>
          </rPr>
          <t>Le numéro de pièce devra être reporté sur le justificatif. Ce numéro sert à les classer.</t>
        </r>
        <r>
          <rPr>
            <b/>
            <sz val="12"/>
            <color indexed="81"/>
            <rFont val="Tahoma"/>
            <family val="2"/>
          </rPr>
          <t xml:space="preserve">
</t>
        </r>
      </text>
    </comment>
    <comment ref="C2" authorId="0" shapeId="0" xr:uid="{5A47DDB3-CDF8-4CA5-AFD6-EBD5EFB4A7E2}">
      <text>
        <r>
          <rPr>
            <b/>
            <sz val="12"/>
            <color indexed="81"/>
            <rFont val="Times New Roman"/>
            <family val="1"/>
          </rPr>
          <t>Mentionner la date réelle des opérations effectuées. Attention : il faut mentionner la date  d’émission d’un chèque, et non la date du débit apparaissant sur le relevé de comptes. De même, il faut noter la date de remise d’un chèque, et non la date apparaissant sur le relevé bancaire.</t>
        </r>
      </text>
    </comment>
    <comment ref="D2" authorId="0" shapeId="0" xr:uid="{CDFB3D78-6F89-42B2-A955-E04639CF7028}">
      <text>
        <r>
          <rPr>
            <b/>
            <sz val="12"/>
            <color indexed="81"/>
            <rFont val="Times New Roman"/>
            <family val="1"/>
          </rPr>
          <t>La coopérative a émis un chèque pour le règlement d’une facture... Malgré le manque de place, essayez d'être précis en faisant état de l'action pédagogique. 
Cette colonne doit être compréhensible pour toute personne étrangère à la coopérative qui serait amenée à vérifier les comptes (parents, nouveau mandataire, IEN, OCCE).</t>
        </r>
        <r>
          <rPr>
            <b/>
            <sz val="12"/>
            <color indexed="81"/>
            <rFont val="Tahoma"/>
            <family val="2"/>
          </rPr>
          <t xml:space="preserve">
</t>
        </r>
      </text>
    </comment>
    <comment ref="E2" authorId="0" shapeId="0" xr:uid="{3FF51030-3D00-4BAB-9E03-C901E00A9E6C}">
      <text>
        <r>
          <rPr>
            <b/>
            <sz val="12"/>
            <color indexed="81"/>
            <rFont val="Times New Roman"/>
            <family val="1"/>
          </rPr>
          <t>Le numéro du chèque ayant permis la paiement de cette pièce sera renseigné ici. On peut alors plus aisément suivre l’utilisation du chéquier, y compris les chèques annulés.</t>
        </r>
      </text>
    </comment>
    <comment ref="G2" authorId="0" shapeId="0" xr:uid="{A8D097AB-A019-44EE-AD0C-8DF23304A9A8}">
      <text>
        <r>
          <rPr>
            <b/>
            <sz val="12"/>
            <color indexed="81"/>
            <rFont val="Times New Roman"/>
            <family val="1"/>
          </rPr>
          <t xml:space="preserve">A réception du relevé de comptes, les opérations sont pointées en inscrivant dans cette case le numéro du mois ou X quand l’opération apparaît. </t>
        </r>
      </text>
    </comment>
    <comment ref="H2" authorId="0" shapeId="0" xr:uid="{7D92BEC9-7598-4F7A-97D4-FC72548A9CAD}">
      <text>
        <r>
          <rPr>
            <b/>
            <sz val="12"/>
            <color indexed="81"/>
            <rFont val="Times New Roman"/>
            <family val="1"/>
          </rPr>
          <t>Chaque classe adhérente à la coopérative a la possibilité de gérer elle-même durant l’année scolaire une somme qui a été avancée.</t>
        </r>
      </text>
    </comment>
    <comment ref="J2" authorId="0" shapeId="0" xr:uid="{22D31153-D85A-4694-AC42-7D0C232890A0}">
      <text>
        <r>
          <rPr>
            <b/>
            <sz val="12"/>
            <color indexed="81"/>
            <rFont val="Times New Roman"/>
            <family val="1"/>
          </rPr>
          <t>Les entrées et sorties d’argent sur ce compte avec sa situation.</t>
        </r>
      </text>
    </comment>
    <comment ref="M2" authorId="0" shapeId="0" xr:uid="{62CE6D1D-7C6D-4FA4-B8DC-60604A6DEEDA}">
      <text>
        <r>
          <rPr>
            <b/>
            <sz val="12"/>
            <color indexed="81"/>
            <rFont val="Times New Roman"/>
            <family val="1"/>
          </rPr>
          <t>La tenue du compte Caisse est obligatoire, toutes les coopératives, tous les foyers gèrent un jour ou l'autre de l'argent en espèce ; justifiez ces mouvements  par l’édition de pièces justificatives, fiches recettes, qui indiquent le mouvement effectué (listes des personnes ayant versé de l'argent, bordereau de dépôt au guichet, etc). 
La somme détenue dans la caisse ne doit jamais être trop importante ! Par exemple, il ne faut pas conserver en caisse  les espèces correspondant aux recettes d’un loto ou d’une kermesse :  ayez le réflexe du dépôt de liquide à la banque. 
N’encaissez jamais ces espèces sur votre compte personnel pour ensuite faire un chèque au bénéfice de la coopérative ou du foyer.</t>
        </r>
        <r>
          <rPr>
            <b/>
            <sz val="12"/>
            <color indexed="81"/>
            <rFont val="Tahoma"/>
            <family val="2"/>
          </rPr>
          <t xml:space="preserve">
</t>
        </r>
      </text>
    </comment>
    <comment ref="P2" authorId="0" shapeId="0" xr:uid="{81491056-F4BC-4A17-82ED-E3F8967868E1}">
      <text>
        <r>
          <rPr>
            <b/>
            <sz val="12"/>
            <color indexed="81"/>
            <rFont val="Times New Roman"/>
            <family val="1"/>
          </rPr>
          <t>Total des sommes sur les différents comptes financiers (c10+c13)</t>
        </r>
      </text>
    </comment>
    <comment ref="Y3" authorId="0" shapeId="0" xr:uid="{8C1BDAB9-75C5-48AA-80CB-3E0DACE65426}">
      <text>
        <r>
          <rPr>
            <b/>
            <sz val="12"/>
            <color indexed="81"/>
            <rFont val="Times New Roman"/>
            <family val="1"/>
          </rPr>
          <t>Sommes reçues pour des actions de solidarité nationale ou internationale, aide aux projets OCCE et dons de particuliers ou d'entreprises sans contrepartie.</t>
        </r>
      </text>
    </comment>
    <comment ref="R4" authorId="1" shapeId="0" xr:uid="{95FF94E0-4738-4D35-BEE8-3FDA32F3F321}">
      <text>
        <r>
          <rPr>
            <sz val="8"/>
            <color indexed="81"/>
            <rFont val="Trebuchet MS"/>
            <family val="2"/>
          </rPr>
          <t>Produits transformés, calendriers, photos, livres (Lire c'est partir) ...</t>
        </r>
      </text>
    </comment>
    <comment ref="S4" authorId="1" shapeId="0" xr:uid="{7A480E48-E55F-4441-BCFE-2DADA908EDDB}">
      <text>
        <r>
          <rPr>
            <sz val="8"/>
            <color indexed="81"/>
            <rFont val="Trebuchet MS"/>
            <family val="2"/>
          </rPr>
          <t xml:space="preserve">Journaux scolaires, objets fabriqués, participation des parents </t>
        </r>
        <r>
          <rPr>
            <sz val="7"/>
            <color indexed="81"/>
            <rFont val="Trebuchet MS"/>
            <family val="2"/>
          </rPr>
          <t>(ou autres)</t>
        </r>
        <r>
          <rPr>
            <sz val="8"/>
            <color indexed="81"/>
            <rFont val="Trebuchet MS"/>
            <family val="2"/>
          </rPr>
          <t xml:space="preserve"> pour voyages, sorties, spectacles, expositions, fêtes, lotos ...</t>
        </r>
        <r>
          <rPr>
            <sz val="8"/>
            <color indexed="81"/>
            <rFont val="Tahoma"/>
            <family val="2"/>
          </rPr>
          <t xml:space="preserve">
</t>
        </r>
      </text>
    </comment>
    <comment ref="T4" authorId="1" shapeId="0" xr:uid="{EBE6CA81-66B0-4DB4-A522-880714EA7601}">
      <text>
        <r>
          <rPr>
            <sz val="8"/>
            <color indexed="81"/>
            <rFont val="Trebuchet MS"/>
            <family val="2"/>
          </rPr>
          <t>Subvention municipale, du Conseil Départemental, Régional ...</t>
        </r>
        <r>
          <rPr>
            <sz val="8"/>
            <color indexed="81"/>
            <rFont val="Tahoma"/>
            <family val="2"/>
          </rPr>
          <t xml:space="preserve">
</t>
        </r>
      </text>
    </comment>
    <comment ref="U4" authorId="1" shapeId="0" xr:uid="{99713B0A-5746-408C-B760-0B38B1D85EBE}">
      <text>
        <r>
          <rPr>
            <sz val="8"/>
            <color indexed="81"/>
            <rFont val="Trebuchet MS"/>
            <family val="2"/>
          </rPr>
          <t>Trousse à projets</t>
        </r>
      </text>
    </comment>
    <comment ref="V4" authorId="1" shapeId="0" xr:uid="{AF3A763D-AC19-46A0-BB85-5877CB1F76D9}">
      <text>
        <r>
          <rPr>
            <sz val="8"/>
            <color indexed="81"/>
            <rFont val="Trebuchet MS"/>
            <family val="2"/>
          </rPr>
          <t>ou d'autres coopératives OCCE</t>
        </r>
      </text>
    </comment>
    <comment ref="W4" authorId="1" shapeId="0" xr:uid="{10C7813B-DECC-42E0-9150-030D53D86853}">
      <text>
        <r>
          <rPr>
            <sz val="8"/>
            <color indexed="81"/>
            <rFont val="Trebuchet MS"/>
            <family val="2"/>
          </rPr>
          <t xml:space="preserve">La participation facultative des familles ne peut être que volontaire et modique </t>
        </r>
        <r>
          <rPr>
            <sz val="7"/>
            <color indexed="81"/>
            <rFont val="Trebuchet MS"/>
            <family val="2"/>
          </rPr>
          <t>(éviter de mettre un montant)</t>
        </r>
      </text>
    </comment>
    <comment ref="X4" authorId="1" shapeId="0" xr:uid="{BFD35F63-218D-4C7D-BF52-7A7C5C507ABD}">
      <text>
        <r>
          <rPr>
            <sz val="8"/>
            <color indexed="81"/>
            <rFont val="Trebuchet MS"/>
            <family val="2"/>
          </rPr>
          <t>Dons reçus, actions de solidarité, collectes ...</t>
        </r>
        <r>
          <rPr>
            <sz val="8"/>
            <color indexed="81"/>
            <rFont val="Tahoma"/>
            <family val="2"/>
          </rPr>
          <t xml:space="preserve">
</t>
        </r>
      </text>
    </comment>
    <comment ref="AA4" authorId="1" shapeId="0" xr:uid="{4A44E0DC-AEA7-49D6-8E8B-D14907E27CAC}">
      <text>
        <r>
          <rPr>
            <sz val="8"/>
            <color indexed="81"/>
            <rFont val="Trebuchet MS"/>
            <family val="2"/>
          </rPr>
          <t>Produits transformés, calendriers, photos (facture réglée au photographe), livres (Lire c'est partir) ...</t>
        </r>
      </text>
    </comment>
    <comment ref="AB4" authorId="1" shapeId="0" xr:uid="{824D1846-2824-414E-BF96-CB341ED9ACB8}">
      <text>
        <r>
          <rPr>
            <sz val="8"/>
            <color indexed="81"/>
            <rFont val="Trebuchet MS"/>
            <family val="2"/>
          </rPr>
          <t>Uniquement le contrat MAE-MAIF OCCE (règlement au moment de l'adhésion)</t>
        </r>
      </text>
    </comment>
    <comment ref="AC4" authorId="1" shapeId="0" xr:uid="{0AD2758F-F635-41C0-AF49-C916A76255C4}">
      <text>
        <r>
          <rPr>
            <sz val="8"/>
            <color indexed="81"/>
            <rFont val="Trebuchet MS"/>
            <family val="2"/>
          </rPr>
          <t>Journaux scolaires, correspondance, documentation, abonnement revues jeunesse, travaux manuels, voyages, sorties, spectacles, intervenants, fêtes, lotos, SACEM ...</t>
        </r>
      </text>
    </comment>
    <comment ref="AD4" authorId="1" shapeId="0" xr:uid="{DBFEF83E-520C-4AA2-9337-ACC151DC7E7D}">
      <text>
        <r>
          <rPr>
            <sz val="8"/>
            <color indexed="81"/>
            <rFont val="Trebuchet MS"/>
            <family val="2"/>
          </rPr>
          <t>Frais de tenue de compte, frais d'opposition, frais d'envoi de chéquier ...</t>
        </r>
      </text>
    </comment>
    <comment ref="AE4" authorId="1" shapeId="0" xr:uid="{6B34C12C-05BA-4D94-A391-B773D956C9EC}">
      <text>
        <r>
          <rPr>
            <sz val="8"/>
            <color indexed="81"/>
            <rFont val="Trebuchet MS"/>
            <family val="2"/>
          </rPr>
          <t>Règlement au moment de l'adhésion. Garder la fiche d'adhésion comme pièce comptable.</t>
        </r>
      </text>
    </comment>
    <comment ref="AF4" authorId="1" shapeId="0" xr:uid="{2C71C454-B19B-44E1-8BB9-8AD0AB4BFA45}">
      <text>
        <r>
          <rPr>
            <sz val="8"/>
            <color indexed="81"/>
            <rFont val="Trebuchet MS"/>
            <family val="2"/>
          </rPr>
          <t>Dons versés, actions de solidarité pour d'autres classes, d'autres pays ...</t>
        </r>
      </text>
    </comment>
    <comment ref="AG4" authorId="1" shapeId="0" xr:uid="{7B578898-40DD-4127-8715-692621E85678}">
      <text>
        <r>
          <rPr>
            <sz val="8"/>
            <color indexed="81"/>
            <rFont val="Trebuchet MS"/>
            <family val="2"/>
          </rPr>
          <t xml:space="preserve">Ce matériel doit figurer dans </t>
        </r>
        <r>
          <rPr>
            <b/>
            <sz val="8"/>
            <color indexed="81"/>
            <rFont val="Trebuchet MS"/>
            <family val="2"/>
          </rPr>
          <t>le cahier d'inventaire</t>
        </r>
        <r>
          <rPr>
            <sz val="8"/>
            <color indexed="81"/>
            <rFont val="Trebuchet MS"/>
            <family val="2"/>
          </rPr>
          <t xml:space="preserve"> avec une copie de la facture au nom de la coop OCCE.
Appareil photo, sono, ordinateur </t>
        </r>
        <r>
          <rPr>
            <sz val="7"/>
            <color indexed="81"/>
            <rFont val="Trebuchet MS"/>
            <family val="2"/>
          </rPr>
          <t>(utilisé par les élèves)</t>
        </r>
        <r>
          <rPr>
            <sz val="8"/>
            <color indexed="81"/>
            <rFont val="Trebuchet MS"/>
            <family val="2"/>
          </rPr>
          <t>, jeux pédagogiques, livres BCD, vidéoprojecteur mobile en lien avec projets coop ...</t>
        </r>
        <r>
          <rPr>
            <sz val="8"/>
            <color indexed="81"/>
            <rFont val="Tahoma"/>
            <family val="2"/>
          </rPr>
          <t xml:space="preserve">
</t>
        </r>
      </text>
    </comment>
    <comment ref="L27" authorId="0" shapeId="0" xr:uid="{07FF78E5-2269-4836-A89F-269927CEAD38}">
      <text>
        <r>
          <rPr>
            <b/>
            <sz val="8"/>
            <color indexed="81"/>
            <rFont val="Tahoma"/>
            <family val="2"/>
          </rPr>
          <t>Pour une validation de la page il faut que les 2 sommes soient égales. 
Conseil :
Vérifier que les montants  ventilés page de droite sont bien correspondants aux montants page de gauche (voir colonne "validité" si "ok" ou "??"</t>
        </r>
      </text>
    </comment>
  </commentList>
</comments>
</file>

<file path=xl/comments18.xml><?xml version="1.0" encoding="utf-8"?>
<comments xmlns="http://schemas.openxmlformats.org/spreadsheetml/2006/main" xmlns:mc="http://schemas.openxmlformats.org/markup-compatibility/2006" xmlns:xr="http://schemas.microsoft.com/office/spreadsheetml/2014/revision" mc:Ignorable="xr">
  <authors>
    <author>T.</author>
    <author>Asus</author>
  </authors>
  <commentList>
    <comment ref="B2" authorId="0" shapeId="0" xr:uid="{F497549E-A5FC-4344-8B86-1E216BFEB17A}">
      <text>
        <r>
          <rPr>
            <b/>
            <sz val="12"/>
            <color indexed="81"/>
            <rFont val="Times New Roman"/>
            <family val="1"/>
          </rPr>
          <t xml:space="preserve">A tout mouvement financier correspond une pièce justificative : 
- factures ou tickets de caisse pour une dépense
- fiche de recette de classe, fiche de recette d'espèces pour une recette
- bordereaux pour les transferts d'argent entre le compte bancaire et la caisse espèces. 
Les pièces justificatives doivent toujours être explicites, (éventuellement y ajouter des commentaires). </t>
        </r>
        <r>
          <rPr>
            <b/>
            <sz val="12"/>
            <color indexed="81"/>
            <rFont val="Tahoma"/>
            <family val="2"/>
          </rPr>
          <t xml:space="preserve">
</t>
        </r>
        <r>
          <rPr>
            <b/>
            <sz val="12"/>
            <color indexed="81"/>
            <rFont val="Times New Roman"/>
            <family val="1"/>
          </rPr>
          <t xml:space="preserve">
Le numéro de pièce devra être reporté sur le justificatif. Ce numéro sert à les classer.</t>
        </r>
        <r>
          <rPr>
            <b/>
            <sz val="12"/>
            <color indexed="81"/>
            <rFont val="Tahoma"/>
            <family val="2"/>
          </rPr>
          <t xml:space="preserve">
</t>
        </r>
      </text>
    </comment>
    <comment ref="C2" authorId="0" shapeId="0" xr:uid="{93B0EB1D-EDB9-4556-8AE5-52010B97D606}">
      <text>
        <r>
          <rPr>
            <b/>
            <sz val="12"/>
            <color indexed="81"/>
            <rFont val="Times New Roman"/>
            <family val="1"/>
          </rPr>
          <t>Mentionner la date réelle des opérations effectuées. Attention : il faut mentionner la date  d’émission d’un chèque, et non la date du débit apparaissant sur le relevé de comptes. De même, il faut noter la date de remise d’un chèque, et non la date apparaissant sur le relevé bancaire.</t>
        </r>
      </text>
    </comment>
    <comment ref="D2" authorId="0" shapeId="0" xr:uid="{835599D4-9D8D-4833-AE04-0E7465329941}">
      <text>
        <r>
          <rPr>
            <b/>
            <sz val="12"/>
            <color indexed="81"/>
            <rFont val="Times New Roman"/>
            <family val="1"/>
          </rPr>
          <t>La coopérative a émis un chèque pour le règlement d’une facture... Malgré le manque de place, essayez d'être précis en faisant état de l'action pédagogique. 
Cette colonne doit être compréhensible pour toute personne étrangère à la coopérative qui serait amenée à vérifier les comptes (parents, nouveau mandataire, IEN, OCCE).</t>
        </r>
        <r>
          <rPr>
            <b/>
            <sz val="12"/>
            <color indexed="81"/>
            <rFont val="Tahoma"/>
            <family val="2"/>
          </rPr>
          <t xml:space="preserve">
</t>
        </r>
      </text>
    </comment>
    <comment ref="E2" authorId="0" shapeId="0" xr:uid="{C3C91810-555D-4E2E-A19B-36D8D1AC69B2}">
      <text>
        <r>
          <rPr>
            <b/>
            <sz val="12"/>
            <color indexed="81"/>
            <rFont val="Times New Roman"/>
            <family val="1"/>
          </rPr>
          <t>Le numéro du chèque ayant permis la paiement de cette pièce sera renseigné ici. On peut alors plus aisément suivre l’utilisation du chéquier, y compris les chèques annulés.</t>
        </r>
      </text>
    </comment>
    <comment ref="G2" authorId="0" shapeId="0" xr:uid="{571A97F4-3951-4AC6-B9EC-51F6DDF44D76}">
      <text>
        <r>
          <rPr>
            <b/>
            <sz val="12"/>
            <color indexed="81"/>
            <rFont val="Times New Roman"/>
            <family val="1"/>
          </rPr>
          <t xml:space="preserve">A réception du relevé de comptes, les opérations sont pointées en inscrivant dans cette case le numéro du mois ou X quand l’opération apparaît. </t>
        </r>
      </text>
    </comment>
    <comment ref="H2" authorId="0" shapeId="0" xr:uid="{DEF21D28-8DD7-4978-9424-851016379801}">
      <text>
        <r>
          <rPr>
            <b/>
            <sz val="12"/>
            <color indexed="81"/>
            <rFont val="Times New Roman"/>
            <family val="1"/>
          </rPr>
          <t>Chaque classe adhérente à la coopérative a la possibilité de gérer elle-même durant l’année scolaire une somme qui a été avancée.</t>
        </r>
      </text>
    </comment>
    <comment ref="J2" authorId="0" shapeId="0" xr:uid="{F823E9F9-0316-4A38-977E-BB81A69F0AD2}">
      <text>
        <r>
          <rPr>
            <b/>
            <sz val="12"/>
            <color indexed="81"/>
            <rFont val="Times New Roman"/>
            <family val="1"/>
          </rPr>
          <t>Les entrées et sorties d’argent sur ce compte avec sa situation</t>
        </r>
        <r>
          <rPr>
            <b/>
            <sz val="12"/>
            <color indexed="81"/>
            <rFont val="Tahoma"/>
            <family val="2"/>
          </rPr>
          <t>.</t>
        </r>
      </text>
    </comment>
    <comment ref="M2" authorId="0" shapeId="0" xr:uid="{89673F77-B0F8-4791-9960-CFFBD749EC33}">
      <text>
        <r>
          <rPr>
            <b/>
            <sz val="12"/>
            <color indexed="81"/>
            <rFont val="Times New Roman"/>
            <family val="1"/>
          </rPr>
          <t>La tenue du compte Caisse est obligatoire, toutes les coopératives, tous les foyers gèrent un jour ou l'autre de l'argent en espèce ; justifiez ces mouvements  par l’édition de pièces justificatives, fiches recettes, qui indiquent le mouvement effectué (listes des personnes ayant versé de l'argent, bordereau de dépôt au guichet, etc). 
La somme détenue dans la caisse ne doit jamais être trop importante ! Par exemple, il ne faut pas conserver en caisse  les espèces correspondant aux recettes d’un loto ou d’une kermesse :  ayez le réflexe du dépôt de liquide à la banque. 
N’encaissez jamais ces espèces sur votre compte personnel pour ensuite faire un chèque au bénéfice de la coopérative ou du foyer.</t>
        </r>
        <r>
          <rPr>
            <b/>
            <sz val="12"/>
            <color indexed="81"/>
            <rFont val="Tahoma"/>
            <family val="2"/>
          </rPr>
          <t xml:space="preserve">
</t>
        </r>
      </text>
    </comment>
    <comment ref="P2" authorId="0" shapeId="0" xr:uid="{CB52A78E-F5BF-4453-930F-31BC4443060F}">
      <text>
        <r>
          <rPr>
            <b/>
            <sz val="12"/>
            <color indexed="81"/>
            <rFont val="Times New Roman"/>
            <family val="1"/>
          </rPr>
          <t>Total des sommes sur les différents comptes financiers (c10+c13)</t>
        </r>
      </text>
    </comment>
    <comment ref="Y3" authorId="0" shapeId="0" xr:uid="{077BFCC8-C5EF-4711-BB3B-C128DCDA0671}">
      <text>
        <r>
          <rPr>
            <b/>
            <sz val="12"/>
            <color indexed="81"/>
            <rFont val="Times New Roman"/>
            <family val="1"/>
          </rPr>
          <t>Sommes reçues pour des actions de solidarité nationale ou internationale, aide aux projets OCCE et dons de particuliers ou d'entreprises sans contrepartie.</t>
        </r>
      </text>
    </comment>
    <comment ref="R4" authorId="1" shapeId="0" xr:uid="{49C6BB6B-FCDE-4B64-B599-9C1D456ECC81}">
      <text>
        <r>
          <rPr>
            <sz val="8"/>
            <color indexed="81"/>
            <rFont val="Trebuchet MS"/>
            <family val="2"/>
          </rPr>
          <t>Produits transformés, calendriers, photos, livres (Lire c'est partir) ...</t>
        </r>
      </text>
    </comment>
    <comment ref="S4" authorId="1" shapeId="0" xr:uid="{3552F5C0-AAAE-424E-99B0-95A2016FCBB6}">
      <text>
        <r>
          <rPr>
            <sz val="8"/>
            <color indexed="81"/>
            <rFont val="Trebuchet MS"/>
            <family val="2"/>
          </rPr>
          <t xml:space="preserve">Journaux scolaires, objets fabriqués, participation des parents </t>
        </r>
        <r>
          <rPr>
            <sz val="7"/>
            <color indexed="81"/>
            <rFont val="Trebuchet MS"/>
            <family val="2"/>
          </rPr>
          <t>(ou autres)</t>
        </r>
        <r>
          <rPr>
            <sz val="8"/>
            <color indexed="81"/>
            <rFont val="Trebuchet MS"/>
            <family val="2"/>
          </rPr>
          <t xml:space="preserve"> pour voyages, sorties, spectacles, expositions, fêtes, lotos ...</t>
        </r>
        <r>
          <rPr>
            <sz val="8"/>
            <color indexed="81"/>
            <rFont val="Tahoma"/>
            <family val="2"/>
          </rPr>
          <t xml:space="preserve">
</t>
        </r>
      </text>
    </comment>
    <comment ref="T4" authorId="1" shapeId="0" xr:uid="{A7E88063-EE09-4203-9E07-AFA2503D3FD6}">
      <text>
        <r>
          <rPr>
            <sz val="8"/>
            <color indexed="81"/>
            <rFont val="Trebuchet MS"/>
            <family val="2"/>
          </rPr>
          <t>Subvention municipale, du Conseil Départemental, Régional ...</t>
        </r>
        <r>
          <rPr>
            <sz val="8"/>
            <color indexed="81"/>
            <rFont val="Tahoma"/>
            <family val="2"/>
          </rPr>
          <t xml:space="preserve">
</t>
        </r>
      </text>
    </comment>
    <comment ref="U4" authorId="1" shapeId="0" xr:uid="{DB25CB4A-C30A-46E2-A7D2-EE349B4E2D6B}">
      <text>
        <r>
          <rPr>
            <sz val="8"/>
            <color indexed="81"/>
            <rFont val="Trebuchet MS"/>
            <family val="2"/>
          </rPr>
          <t>Trousse à projets</t>
        </r>
      </text>
    </comment>
    <comment ref="V4" authorId="1" shapeId="0" xr:uid="{D633B2BC-C5CE-415D-B89B-EC1C3A0059BE}">
      <text>
        <r>
          <rPr>
            <sz val="8"/>
            <color indexed="81"/>
            <rFont val="Trebuchet MS"/>
            <family val="2"/>
          </rPr>
          <t>ou d'autres coopératives OCCE</t>
        </r>
      </text>
    </comment>
    <comment ref="W4" authorId="1" shapeId="0" xr:uid="{3C71AC83-0786-4B9A-98DB-B38AE9F716ED}">
      <text>
        <r>
          <rPr>
            <sz val="8"/>
            <color indexed="81"/>
            <rFont val="Trebuchet MS"/>
            <family val="2"/>
          </rPr>
          <t xml:space="preserve">La participation facultative des familles ne peut être que volontaire et modique </t>
        </r>
        <r>
          <rPr>
            <sz val="7"/>
            <color indexed="81"/>
            <rFont val="Trebuchet MS"/>
            <family val="2"/>
          </rPr>
          <t>(éviter de mettre un montant)</t>
        </r>
      </text>
    </comment>
    <comment ref="X4" authorId="1" shapeId="0" xr:uid="{004E29AB-BA85-4712-9D8B-5F624D276EFF}">
      <text>
        <r>
          <rPr>
            <sz val="8"/>
            <color indexed="81"/>
            <rFont val="Trebuchet MS"/>
            <family val="2"/>
          </rPr>
          <t>Dons reçus, actions de solidarité, collectes ...</t>
        </r>
        <r>
          <rPr>
            <sz val="8"/>
            <color indexed="81"/>
            <rFont val="Tahoma"/>
            <family val="2"/>
          </rPr>
          <t xml:space="preserve">
</t>
        </r>
      </text>
    </comment>
    <comment ref="AA4" authorId="1" shapeId="0" xr:uid="{99C27910-5504-40E9-8EB7-36D345CB69B9}">
      <text>
        <r>
          <rPr>
            <sz val="8"/>
            <color indexed="81"/>
            <rFont val="Trebuchet MS"/>
            <family val="2"/>
          </rPr>
          <t>Produits transformés, calendriers, photos (facture réglée au photographe), livres (Lire c'est partir) ...</t>
        </r>
      </text>
    </comment>
    <comment ref="AB4" authorId="1" shapeId="0" xr:uid="{8228EAEE-BA82-4FE9-966E-75F17268D296}">
      <text>
        <r>
          <rPr>
            <sz val="8"/>
            <color indexed="81"/>
            <rFont val="Trebuchet MS"/>
            <family val="2"/>
          </rPr>
          <t>Uniquement le contrat MAE-MAIF OCCE (règlement au moment de l'adhésion)</t>
        </r>
      </text>
    </comment>
    <comment ref="AC4" authorId="1" shapeId="0" xr:uid="{AD022D10-B111-40AA-8BEA-BF841C1AFE08}">
      <text>
        <r>
          <rPr>
            <sz val="8"/>
            <color indexed="81"/>
            <rFont val="Trebuchet MS"/>
            <family val="2"/>
          </rPr>
          <t>Journaux scolaires, correspondance, documentation, abonnement revues jeunesse, travaux manuels, voyages, sorties, spectacles, intervenants, fêtes, lotos, SACEM ...</t>
        </r>
      </text>
    </comment>
    <comment ref="AD4" authorId="1" shapeId="0" xr:uid="{A08D5917-6F15-45AC-9D0B-D72003F48E6F}">
      <text>
        <r>
          <rPr>
            <sz val="8"/>
            <color indexed="81"/>
            <rFont val="Trebuchet MS"/>
            <family val="2"/>
          </rPr>
          <t>Frais de tenue de compte, frais d'opposition, frais d'envoi de chéquier ...</t>
        </r>
      </text>
    </comment>
    <comment ref="AE4" authorId="1" shapeId="0" xr:uid="{31129DA7-F83B-4A76-BF27-54EF92BA0BE4}">
      <text>
        <r>
          <rPr>
            <sz val="8"/>
            <color indexed="81"/>
            <rFont val="Trebuchet MS"/>
            <family val="2"/>
          </rPr>
          <t>Règlement au moment de l'adhésion. Garder la fiche d'adhésion comme pièce comptable.</t>
        </r>
      </text>
    </comment>
    <comment ref="AF4" authorId="1" shapeId="0" xr:uid="{1B6D9679-554F-4898-B9BF-65BC4690178F}">
      <text>
        <r>
          <rPr>
            <sz val="8"/>
            <color indexed="81"/>
            <rFont val="Trebuchet MS"/>
            <family val="2"/>
          </rPr>
          <t>Dons versés, actions de solidarité pour d'autres classes, d'autres pays ...</t>
        </r>
      </text>
    </comment>
    <comment ref="AG4" authorId="1" shapeId="0" xr:uid="{16D15A91-EA53-48D2-8121-AE2A4E8D38D1}">
      <text>
        <r>
          <rPr>
            <sz val="8"/>
            <color indexed="81"/>
            <rFont val="Trebuchet MS"/>
            <family val="2"/>
          </rPr>
          <t xml:space="preserve">Ce matériel doit figurer dans </t>
        </r>
        <r>
          <rPr>
            <b/>
            <sz val="8"/>
            <color indexed="81"/>
            <rFont val="Trebuchet MS"/>
            <family val="2"/>
          </rPr>
          <t>le cahier d'inventaire</t>
        </r>
        <r>
          <rPr>
            <sz val="8"/>
            <color indexed="81"/>
            <rFont val="Trebuchet MS"/>
            <family val="2"/>
          </rPr>
          <t xml:space="preserve"> avec une copie de la facture au nom de la coop OCCE.
Appareil photo, sono, ordinateur </t>
        </r>
        <r>
          <rPr>
            <sz val="7"/>
            <color indexed="81"/>
            <rFont val="Trebuchet MS"/>
            <family val="2"/>
          </rPr>
          <t>(utilisé par les élèves)</t>
        </r>
        <r>
          <rPr>
            <sz val="8"/>
            <color indexed="81"/>
            <rFont val="Trebuchet MS"/>
            <family val="2"/>
          </rPr>
          <t>, jeux pédagogiques, livres BCD, vidéoprojecteur mobile en lien avec projets coop ...</t>
        </r>
        <r>
          <rPr>
            <sz val="8"/>
            <color indexed="81"/>
            <rFont val="Tahoma"/>
            <family val="2"/>
          </rPr>
          <t xml:space="preserve">
</t>
        </r>
      </text>
    </comment>
    <comment ref="L27" authorId="0" shapeId="0" xr:uid="{B26A49FA-75F5-469D-92C2-493B9ADD8CAB}">
      <text>
        <r>
          <rPr>
            <b/>
            <sz val="8"/>
            <color indexed="81"/>
            <rFont val="Tahoma"/>
            <family val="2"/>
          </rPr>
          <t>Pour une validation de la page il faut que les 2 sommes soient égales. 
Conseil :
Vérifier que les montants  ventilés page de droite sont bien correspondants aux montants page de gauche (voir colonne "validité" si "ok" ou "??"</t>
        </r>
      </text>
    </comment>
  </commentList>
</comments>
</file>

<file path=xl/comments19.xml><?xml version="1.0" encoding="utf-8"?>
<comments xmlns="http://schemas.openxmlformats.org/spreadsheetml/2006/main" xmlns:mc="http://schemas.openxmlformats.org/markup-compatibility/2006" xmlns:xr="http://schemas.microsoft.com/office/spreadsheetml/2014/revision" mc:Ignorable="xr">
  <authors>
    <author>T.</author>
    <author>Asus</author>
  </authors>
  <commentList>
    <comment ref="B2" authorId="0" shapeId="0" xr:uid="{94E5ECA2-503E-475B-A087-87B6ADEB8495}">
      <text>
        <r>
          <rPr>
            <b/>
            <sz val="12"/>
            <color indexed="81"/>
            <rFont val="Times New Roman"/>
            <family val="1"/>
          </rPr>
          <t xml:space="preserve">A tout mouvement financier correspond une pièce justificative : 
- factures ou tickets de caisse pour une dépense
- fiche de recette de classe, fiche de recette d'espèces pour une recette
- bordereaux pour les transferts d'argent entre le compte bancaire et la caisse espèces. 
Les pièces justificatives doivent toujours être explicites, (éventuellement y ajouter des commentaires). </t>
        </r>
        <r>
          <rPr>
            <b/>
            <sz val="12"/>
            <color indexed="81"/>
            <rFont val="Tahoma"/>
            <family val="2"/>
          </rPr>
          <t xml:space="preserve">
</t>
        </r>
        <r>
          <rPr>
            <b/>
            <sz val="12"/>
            <color indexed="81"/>
            <rFont val="Times New Roman"/>
            <family val="1"/>
          </rPr>
          <t xml:space="preserve">
Le numéro de pièce devra être reporté sur le justificatif. Ce numéro sert à les classer.</t>
        </r>
        <r>
          <rPr>
            <b/>
            <sz val="12"/>
            <color indexed="81"/>
            <rFont val="Tahoma"/>
            <family val="2"/>
          </rPr>
          <t xml:space="preserve">
</t>
        </r>
      </text>
    </comment>
    <comment ref="C2" authorId="0" shapeId="0" xr:uid="{76E9D125-00C1-4DFC-AC9F-EA600313E1D1}">
      <text>
        <r>
          <rPr>
            <b/>
            <sz val="12"/>
            <color indexed="81"/>
            <rFont val="Times New Roman"/>
            <family val="1"/>
          </rPr>
          <t>Mentionner la date réelle des opérations effectuées. Attention : il faut mentionner la date  d’émission d’un chèque, et non la date du débit apparaissant sur le relevé de comptes. De même, il faut noter la date de remise d’un chèque, et non la date apparaissant sur le relevé bancaire.</t>
        </r>
      </text>
    </comment>
    <comment ref="D2" authorId="0" shapeId="0" xr:uid="{4A1D425A-1E6C-44B5-9279-E908CF3262B1}">
      <text>
        <r>
          <rPr>
            <b/>
            <sz val="12"/>
            <color indexed="81"/>
            <rFont val="Times New Roman"/>
            <family val="1"/>
          </rPr>
          <t>La coopérative a émis un chèque pour le règlement d’une facture... Malgré le manque de place, essayez d'être précis en faisant état de l'action pédagogique. 
Cette colonne doit être compréhensible pour toute personne étrangère à la coopérative qui serait amenée à vérifier les comptes (parents, nouveau mandataire, IEN, OCCE).</t>
        </r>
        <r>
          <rPr>
            <b/>
            <sz val="12"/>
            <color indexed="81"/>
            <rFont val="Tahoma"/>
            <family val="2"/>
          </rPr>
          <t xml:space="preserve">
</t>
        </r>
      </text>
    </comment>
    <comment ref="E2" authorId="0" shapeId="0" xr:uid="{81836591-B4AB-4039-869D-F6295671B84D}">
      <text>
        <r>
          <rPr>
            <b/>
            <sz val="12"/>
            <color indexed="81"/>
            <rFont val="Times New Roman"/>
            <family val="1"/>
          </rPr>
          <t>Le numéro du chèque ayant permis la paiement de cette pièce sera renseigné ici. On peut alors plus aisément suivre l’utilisation du chéquier, y compris les chèques annulés.</t>
        </r>
      </text>
    </comment>
    <comment ref="G2" authorId="0" shapeId="0" xr:uid="{0CDE2E16-58FA-4EB3-A6D6-092C53B55618}">
      <text>
        <r>
          <rPr>
            <b/>
            <sz val="12"/>
            <color indexed="81"/>
            <rFont val="Times New Roman"/>
            <family val="1"/>
          </rPr>
          <t xml:space="preserve">A réception du relevé de comptes, les opérations sont pointées en inscrivant dans cette case le numéro du mois ou X quand l’opération apparaît. </t>
        </r>
      </text>
    </comment>
    <comment ref="H2" authorId="0" shapeId="0" xr:uid="{8CEFC7A6-675C-4B0C-BD41-4D77C4921F64}">
      <text>
        <r>
          <rPr>
            <b/>
            <sz val="12"/>
            <color indexed="81"/>
            <rFont val="Times New Roman"/>
            <family val="1"/>
          </rPr>
          <t>Chaque classe adhérente à la coopérative a la possibilité de gérer elle-même durant l’année scolaire une somme qui a été avancée.</t>
        </r>
      </text>
    </comment>
    <comment ref="J2" authorId="0" shapeId="0" xr:uid="{4D19659D-14A9-4930-B71E-9C3AD40BC97D}">
      <text>
        <r>
          <rPr>
            <b/>
            <sz val="12"/>
            <color indexed="81"/>
            <rFont val="Times New Roman"/>
            <family val="1"/>
          </rPr>
          <t>Les entrées et sorties d’argent sur ce compte avec sa situation.</t>
        </r>
      </text>
    </comment>
    <comment ref="M2" authorId="0" shapeId="0" xr:uid="{B5C6565E-98D0-4A0F-A88D-E552A0B1A3FB}">
      <text>
        <r>
          <rPr>
            <b/>
            <sz val="12"/>
            <color indexed="81"/>
            <rFont val="Times New Roman"/>
            <family val="1"/>
          </rPr>
          <t>La tenue du compte Caisse est obligatoire, toutes les coopératives, tous les foyers gèrent un jour ou l'autre de l'argent en espèce ; justifiez ces mouvements  par l’édition de pièces justificatives, fiches recettes, qui indiquent le mouvement effectué (listes des personnes ayant versé de l'argent, bordereau de dépôt au guichet, etc). 
La somme détenue dans la caisse ne doit jamais être trop importante ! Par exemple, il ne faut pas conserver en caisse  les espèces correspondant aux recettes d’un loto ou d’une kermesse :  ayez le réflexe du dépôt de liquide à la banque. 
N’encaissez jamais ces espèces sur votre compte personnel pour ensuite faire un chèque au bénéfice de la coopérative ou du foyer.</t>
        </r>
        <r>
          <rPr>
            <b/>
            <sz val="12"/>
            <color indexed="81"/>
            <rFont val="Tahoma"/>
            <family val="2"/>
          </rPr>
          <t xml:space="preserve">
</t>
        </r>
      </text>
    </comment>
    <comment ref="P2" authorId="0" shapeId="0" xr:uid="{4E394407-BF35-44BE-871D-10F77124F628}">
      <text>
        <r>
          <rPr>
            <b/>
            <sz val="12"/>
            <color indexed="81"/>
            <rFont val="Times New Roman"/>
            <family val="1"/>
          </rPr>
          <t>Total des sommes sur les différents comptes financiers (c10+c13)</t>
        </r>
      </text>
    </comment>
    <comment ref="Y3" authorId="0" shapeId="0" xr:uid="{DEAE35D1-2B17-4FCC-99B8-DAFBE9A2CAB5}">
      <text>
        <r>
          <rPr>
            <b/>
            <sz val="12"/>
            <color indexed="81"/>
            <rFont val="Times New Roman"/>
            <family val="1"/>
          </rPr>
          <t>Sommes reçues pour des actions de solidarité nationale ou internationale, aide aux projets OCCE et dons de particuliers ou d'entreprises ans contrepartie.</t>
        </r>
      </text>
    </comment>
    <comment ref="R4" authorId="1" shapeId="0" xr:uid="{3322E68C-5CB6-4530-A050-89E912550476}">
      <text>
        <r>
          <rPr>
            <sz val="8"/>
            <color indexed="81"/>
            <rFont val="Trebuchet MS"/>
            <family val="2"/>
          </rPr>
          <t>Produits transformés, calendriers, photos, livres (Lire c'est partir) ...</t>
        </r>
      </text>
    </comment>
    <comment ref="S4" authorId="1" shapeId="0" xr:uid="{42037A76-AFB1-4325-80AA-0CB8DBF47A92}">
      <text>
        <r>
          <rPr>
            <sz val="8"/>
            <color indexed="81"/>
            <rFont val="Trebuchet MS"/>
            <family val="2"/>
          </rPr>
          <t xml:space="preserve">Journaux scolaires, objets fabriqués, participation des parents </t>
        </r>
        <r>
          <rPr>
            <sz val="7"/>
            <color indexed="81"/>
            <rFont val="Trebuchet MS"/>
            <family val="2"/>
          </rPr>
          <t>(ou autres)</t>
        </r>
        <r>
          <rPr>
            <sz val="8"/>
            <color indexed="81"/>
            <rFont val="Trebuchet MS"/>
            <family val="2"/>
          </rPr>
          <t xml:space="preserve"> pour voyages, sorties, spectacles, expositions, fêtes, lotos ...</t>
        </r>
        <r>
          <rPr>
            <sz val="8"/>
            <color indexed="81"/>
            <rFont val="Tahoma"/>
            <family val="2"/>
          </rPr>
          <t xml:space="preserve">
</t>
        </r>
      </text>
    </comment>
    <comment ref="T4" authorId="1" shapeId="0" xr:uid="{9BA9B142-FE78-4CF2-A8C2-B6ADD7E5E0C1}">
      <text>
        <r>
          <rPr>
            <sz val="8"/>
            <color indexed="81"/>
            <rFont val="Trebuchet MS"/>
            <family val="2"/>
          </rPr>
          <t>Subvention municipale, du Conseil Départemental, Régional ...</t>
        </r>
        <r>
          <rPr>
            <sz val="8"/>
            <color indexed="81"/>
            <rFont val="Tahoma"/>
            <family val="2"/>
          </rPr>
          <t xml:space="preserve">
</t>
        </r>
      </text>
    </comment>
    <comment ref="U4" authorId="1" shapeId="0" xr:uid="{05730A0A-71CD-4D29-BCD9-833228FE8805}">
      <text>
        <r>
          <rPr>
            <sz val="8"/>
            <color indexed="81"/>
            <rFont val="Trebuchet MS"/>
            <family val="2"/>
          </rPr>
          <t>Trousse à projets</t>
        </r>
      </text>
    </comment>
    <comment ref="V4" authorId="1" shapeId="0" xr:uid="{29A1E6F9-BA98-4F9F-9F13-5AFAAC244995}">
      <text>
        <r>
          <rPr>
            <sz val="8"/>
            <color indexed="81"/>
            <rFont val="Trebuchet MS"/>
            <family val="2"/>
          </rPr>
          <t>ou d'autres coopératives OCCE</t>
        </r>
      </text>
    </comment>
    <comment ref="W4" authorId="1" shapeId="0" xr:uid="{0A1F1BE9-33F6-4EE6-8EBA-C77468CAF40B}">
      <text>
        <r>
          <rPr>
            <sz val="8"/>
            <color indexed="81"/>
            <rFont val="Trebuchet MS"/>
            <family val="2"/>
          </rPr>
          <t xml:space="preserve">La participation facultative des familles ne peut être que volontaire et modique </t>
        </r>
        <r>
          <rPr>
            <sz val="7"/>
            <color indexed="81"/>
            <rFont val="Trebuchet MS"/>
            <family val="2"/>
          </rPr>
          <t>(éviter de mettre un montant)</t>
        </r>
      </text>
    </comment>
    <comment ref="X4" authorId="1" shapeId="0" xr:uid="{806E8D11-F897-428A-BB3F-12FDEF621686}">
      <text>
        <r>
          <rPr>
            <sz val="8"/>
            <color indexed="81"/>
            <rFont val="Trebuchet MS"/>
            <family val="2"/>
          </rPr>
          <t>Dons reçus, actions de solidarité, collectes ...</t>
        </r>
        <r>
          <rPr>
            <sz val="8"/>
            <color indexed="81"/>
            <rFont val="Tahoma"/>
            <family val="2"/>
          </rPr>
          <t xml:space="preserve">
</t>
        </r>
      </text>
    </comment>
    <comment ref="AA4" authorId="1" shapeId="0" xr:uid="{8DDAB427-E0A4-4826-9E35-1D6A4558C2DA}">
      <text>
        <r>
          <rPr>
            <sz val="8"/>
            <color indexed="81"/>
            <rFont val="Trebuchet MS"/>
            <family val="2"/>
          </rPr>
          <t>Produits transformés, calendriers, photos (facture réglée au photographe), livres (Lire c'est partir) ...</t>
        </r>
      </text>
    </comment>
    <comment ref="AB4" authorId="1" shapeId="0" xr:uid="{DF985A77-9C94-4374-8BB5-2CCA30A64538}">
      <text>
        <r>
          <rPr>
            <sz val="8"/>
            <color indexed="81"/>
            <rFont val="Trebuchet MS"/>
            <family val="2"/>
          </rPr>
          <t>Uniquement le contrat MAE-MAIF OCCE (règlement au moment de l'adhésion)</t>
        </r>
      </text>
    </comment>
    <comment ref="AC4" authorId="1" shapeId="0" xr:uid="{A0C6F8EE-A1BA-4C23-B83F-F3FB08A64372}">
      <text>
        <r>
          <rPr>
            <sz val="8"/>
            <color indexed="81"/>
            <rFont val="Trebuchet MS"/>
            <family val="2"/>
          </rPr>
          <t>Journaux scolaires, correspondance, documentation, abonnement revues jeunesse, travaux manuels, voyages, sorties, spectacles, intervenants, fêtes, lotos, SACEM ...</t>
        </r>
      </text>
    </comment>
    <comment ref="AD4" authorId="1" shapeId="0" xr:uid="{6BA853E0-3114-4EEF-9AA4-306EC9219268}">
      <text>
        <r>
          <rPr>
            <sz val="8"/>
            <color indexed="81"/>
            <rFont val="Trebuchet MS"/>
            <family val="2"/>
          </rPr>
          <t>Frais de tenue de compte, frais d'opposition, frais d'envoi de chéquier ...</t>
        </r>
      </text>
    </comment>
    <comment ref="AE4" authorId="1" shapeId="0" xr:uid="{60ED7CA7-AD58-40E5-BDAC-6A6A068B404C}">
      <text>
        <r>
          <rPr>
            <sz val="8"/>
            <color indexed="81"/>
            <rFont val="Trebuchet MS"/>
            <family val="2"/>
          </rPr>
          <t>Règlement au moment de l'adhésion. Garder la fiche d'adhésion comme pièce comptable.</t>
        </r>
      </text>
    </comment>
    <comment ref="AF4" authorId="1" shapeId="0" xr:uid="{0323FC49-E81E-47E6-AB98-E4A023839365}">
      <text>
        <r>
          <rPr>
            <sz val="8"/>
            <color indexed="81"/>
            <rFont val="Trebuchet MS"/>
            <family val="2"/>
          </rPr>
          <t>Dons versés, actions de solidarité pour d'autres classes, d'autres pays ...</t>
        </r>
      </text>
    </comment>
    <comment ref="AG4" authorId="1" shapeId="0" xr:uid="{3548A7C4-DF1E-4871-BC47-B35251BDC6B0}">
      <text>
        <r>
          <rPr>
            <sz val="8"/>
            <color indexed="81"/>
            <rFont val="Trebuchet MS"/>
            <family val="2"/>
          </rPr>
          <t xml:space="preserve">Ce matériel doit figurer dans </t>
        </r>
        <r>
          <rPr>
            <b/>
            <sz val="8"/>
            <color indexed="81"/>
            <rFont val="Trebuchet MS"/>
            <family val="2"/>
          </rPr>
          <t>le cahier d'inventaire</t>
        </r>
        <r>
          <rPr>
            <sz val="8"/>
            <color indexed="81"/>
            <rFont val="Trebuchet MS"/>
            <family val="2"/>
          </rPr>
          <t xml:space="preserve"> avec une copie de la facture au nom de la coop OCCE.
Appareil photo, sono, ordinateur </t>
        </r>
        <r>
          <rPr>
            <sz val="7"/>
            <color indexed="81"/>
            <rFont val="Trebuchet MS"/>
            <family val="2"/>
          </rPr>
          <t>(utilisé par les élèves)</t>
        </r>
        <r>
          <rPr>
            <sz val="8"/>
            <color indexed="81"/>
            <rFont val="Trebuchet MS"/>
            <family val="2"/>
          </rPr>
          <t>, jeux pédagogiques, livres BCD, vidéoprojecteur mobile en lien avec projets coop ...</t>
        </r>
        <r>
          <rPr>
            <sz val="8"/>
            <color indexed="81"/>
            <rFont val="Tahoma"/>
            <family val="2"/>
          </rPr>
          <t xml:space="preserve">
</t>
        </r>
      </text>
    </comment>
    <comment ref="L27" authorId="0" shapeId="0" xr:uid="{D5FA4A75-9EB3-42B7-BED5-DB893CDB2EC7}">
      <text>
        <r>
          <rPr>
            <b/>
            <sz val="8"/>
            <color indexed="81"/>
            <rFont val="Tahoma"/>
            <family val="2"/>
          </rPr>
          <t>Pour une validation de la page il faut que les 2 sommes soient égales. 
Conseil :
Vérifier que les montants  ventilés page de droite sont bien correspondants aux montants page de gauche (voir colonne "validité" si "ok" ou "??"</t>
        </r>
      </text>
    </comment>
  </commentList>
</comments>
</file>

<file path=xl/comments20.xml><?xml version="1.0" encoding="utf-8"?>
<comments xmlns="http://schemas.openxmlformats.org/spreadsheetml/2006/main" xmlns:mc="http://schemas.openxmlformats.org/markup-compatibility/2006" xmlns:xr="http://schemas.microsoft.com/office/spreadsheetml/2014/revision" mc:Ignorable="xr">
  <authors>
    <author>T.</author>
  </authors>
  <commentList>
    <comment ref="B23" authorId="0" shapeId="0" xr:uid="{3A17CBDB-44D0-4121-B860-FAEF8B697A7B}">
      <text>
        <r>
          <rPr>
            <sz val="8"/>
            <color indexed="81"/>
            <rFont val="Tahoma"/>
            <family val="2"/>
          </rPr>
          <t xml:space="preserve">Reprendre ici toutes les lignes comptables non encore pointées. </t>
        </r>
      </text>
    </comment>
    <comment ref="C23" authorId="0" shapeId="0" xr:uid="{9FC193CA-00FA-4D48-909B-0EAA81B10EF8}">
      <text>
        <r>
          <rPr>
            <sz val="8"/>
            <color indexed="81"/>
            <rFont val="Tahoma"/>
            <family val="2"/>
          </rPr>
          <t>Ici les chèques ou dépôts d'espèces qui n'auraient pas encore été encaissés sur le compte bancaire.</t>
        </r>
      </text>
    </comment>
    <comment ref="D23" authorId="0" shapeId="0" xr:uid="{4B7D5F9D-6FF9-439D-A63B-90888C25778B}">
      <text>
        <r>
          <rPr>
            <sz val="8"/>
            <color indexed="81"/>
            <rFont val="Tahoma"/>
            <family val="2"/>
          </rPr>
          <t xml:space="preserve">Ici les chèques envoyés aux fournisseurs non encore retirés de votre compte bancaire.
</t>
        </r>
      </text>
    </comment>
    <comment ref="C48" authorId="0" shapeId="0" xr:uid="{F0609D17-DBF2-4FC6-9B53-832C4F4E4858}">
      <text>
        <r>
          <rPr>
            <b/>
            <sz val="8"/>
            <color indexed="81"/>
            <rFont val="Tahoma"/>
            <family val="2"/>
          </rPr>
          <t>T.:</t>
        </r>
        <r>
          <rPr>
            <sz val="8"/>
            <color indexed="81"/>
            <rFont val="Tahoma"/>
            <family val="2"/>
          </rPr>
          <t xml:space="preserve">
La somme de toutes les opérations non pointées doit être équivalente à la différence entre le solde COMPTABLE et le solde REEL.
</t>
        </r>
      </text>
    </comment>
  </commentList>
</comments>
</file>

<file path=xl/comments21.xml><?xml version="1.0" encoding="utf-8"?>
<comments xmlns="http://schemas.openxmlformats.org/spreadsheetml/2006/main" xmlns:mc="http://schemas.openxmlformats.org/markup-compatibility/2006" xmlns:xr="http://schemas.microsoft.com/office/spreadsheetml/2014/revision" mc:Ignorable="xr">
  <authors>
    <author>T.</author>
  </authors>
  <commentList>
    <comment ref="G58" authorId="0" shapeId="0" xr:uid="{6A07D6B2-55F6-41F3-8F4E-C72C78B4C033}">
      <text>
        <r>
          <rPr>
            <b/>
            <sz val="8"/>
            <color indexed="81"/>
            <rFont val="Tahoma"/>
            <family val="2"/>
          </rPr>
          <t>Si ERREUR apparaît c'est que certaines lignes n'ont pas été ventilées, (renseignées page de gauche).</t>
        </r>
      </text>
    </comment>
  </commentList>
</comments>
</file>

<file path=xl/comments22.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12" authorId="0" shapeId="0" xr:uid="{C598B0C8-2AD0-4B05-A931-F38DA2ECAEFB}">
      <text>
        <r>
          <rPr>
            <b/>
            <sz val="8"/>
            <color indexed="81"/>
            <rFont val="Tahoma"/>
            <family val="2"/>
          </rPr>
          <t>Des formations sont proposées par l'OCCE 89, contactez-nous à ce sujet !</t>
        </r>
      </text>
    </comment>
  </commentList>
</comments>
</file>

<file path=xl/sharedStrings.xml><?xml version="1.0" encoding="utf-8"?>
<sst xmlns="http://schemas.openxmlformats.org/spreadsheetml/2006/main" count="2678" uniqueCount="474">
  <si>
    <t>N°
PJ</t>
  </si>
  <si>
    <t xml:space="preserve">Date </t>
  </si>
  <si>
    <t>Nature de l'action pédagogique</t>
  </si>
  <si>
    <t>Régie d'avance</t>
  </si>
  <si>
    <t>Caisse (espèces)</t>
  </si>
  <si>
    <t>Entrées</t>
  </si>
  <si>
    <t>Sorties</t>
  </si>
  <si>
    <t>Situation</t>
  </si>
  <si>
    <t>c1</t>
  </si>
  <si>
    <t>c2</t>
  </si>
  <si>
    <t>c3</t>
  </si>
  <si>
    <t>c4</t>
  </si>
  <si>
    <t>c5</t>
  </si>
  <si>
    <t>c6</t>
  </si>
  <si>
    <t>c7</t>
  </si>
  <si>
    <t>c8</t>
  </si>
  <si>
    <t>c9</t>
  </si>
  <si>
    <t>c10</t>
  </si>
  <si>
    <t>c11</t>
  </si>
  <si>
    <t>c12</t>
  </si>
  <si>
    <t>c13</t>
  </si>
  <si>
    <t>c14</t>
  </si>
  <si>
    <t>Report</t>
  </si>
  <si>
    <t>L1</t>
  </si>
  <si>
    <t>L2</t>
  </si>
  <si>
    <t>L3</t>
  </si>
  <si>
    <t>L4</t>
  </si>
  <si>
    <t>L5</t>
  </si>
  <si>
    <t>L6</t>
  </si>
  <si>
    <t>L7</t>
  </si>
  <si>
    <t>L8</t>
  </si>
  <si>
    <t>L9</t>
  </si>
  <si>
    <t>L10</t>
  </si>
  <si>
    <t>L11</t>
  </si>
  <si>
    <t>L12</t>
  </si>
  <si>
    <t>L13</t>
  </si>
  <si>
    <t>L14</t>
  </si>
  <si>
    <t>L15</t>
  </si>
  <si>
    <t>TOTAUX à reporter</t>
  </si>
  <si>
    <t>Produits
exceptionnels</t>
  </si>
  <si>
    <t>Charges
exceptionnelles</t>
  </si>
  <si>
    <t>Dons, actions
de solidarité</t>
  </si>
  <si>
    <t>c16</t>
  </si>
  <si>
    <t>c17</t>
  </si>
  <si>
    <t>c18</t>
  </si>
  <si>
    <t>c19</t>
  </si>
  <si>
    <t>c20</t>
  </si>
  <si>
    <t>c21</t>
  </si>
  <si>
    <t>c22</t>
  </si>
  <si>
    <t>c23</t>
  </si>
  <si>
    <t>c24</t>
  </si>
  <si>
    <t>c25</t>
  </si>
  <si>
    <t>c26</t>
  </si>
  <si>
    <t>c27</t>
  </si>
  <si>
    <t>c28</t>
  </si>
  <si>
    <t>N° chèque</t>
  </si>
  <si>
    <t>SITUATION
GENERALE
c10 + c13</t>
  </si>
  <si>
    <t>c15</t>
  </si>
  <si>
    <t>(somme de c15 à c21)</t>
  </si>
  <si>
    <t>(somme de c22 à c28)</t>
  </si>
  <si>
    <t>Pointage 
Chèque</t>
  </si>
  <si>
    <t>PRODUITS</t>
  </si>
  <si>
    <t>CHARGES</t>
  </si>
  <si>
    <t>N° affiliation</t>
  </si>
  <si>
    <t>Coopérative de l'école de :</t>
  </si>
  <si>
    <t xml:space="preserve">Mandataire : </t>
  </si>
  <si>
    <t>€uros</t>
  </si>
  <si>
    <t>Achats de produits pour cession</t>
  </si>
  <si>
    <t>Vente de produits pour cession</t>
  </si>
  <si>
    <t>Charges des activités éducatives</t>
  </si>
  <si>
    <t>Produits des activités éducatives</t>
  </si>
  <si>
    <t>Cotisations versées à l'OCCE</t>
  </si>
  <si>
    <t>Subventions reçues</t>
  </si>
  <si>
    <t>Assurances versées</t>
  </si>
  <si>
    <t>Charges exceptionnelles</t>
  </si>
  <si>
    <t>Produits exceptionnels</t>
  </si>
  <si>
    <t>Total des charges</t>
  </si>
  <si>
    <t>Total des produits</t>
  </si>
  <si>
    <t>+</t>
  </si>
  <si>
    <t>Excédent si produits &gt; charges</t>
  </si>
  <si>
    <t>Déficit si charges &gt; produits</t>
  </si>
  <si>
    <t>=</t>
  </si>
  <si>
    <t>ACTIF</t>
  </si>
  <si>
    <t>PASSIF</t>
  </si>
  <si>
    <t>Report à nouveau</t>
  </si>
  <si>
    <t>reporter l'actif du bilan de l'année dernière</t>
  </si>
  <si>
    <t>CAISSE espèces</t>
  </si>
  <si>
    <t>Total ACTIF</t>
  </si>
  <si>
    <t>Total PASSIF</t>
  </si>
  <si>
    <r>
      <t xml:space="preserve">Excédent </t>
    </r>
    <r>
      <rPr>
        <b/>
        <sz val="14"/>
        <rFont val="Arial"/>
        <family val="2"/>
      </rPr>
      <t>+</t>
    </r>
  </si>
  <si>
    <r>
      <t>Déficit</t>
    </r>
    <r>
      <rPr>
        <b/>
        <sz val="14"/>
        <rFont val="Arial"/>
        <family val="2"/>
      </rPr>
      <t xml:space="preserve"> -</t>
    </r>
  </si>
  <si>
    <t>IMPORTANT :</t>
  </si>
  <si>
    <t>ENTREES</t>
  </si>
  <si>
    <t>SORTIES</t>
  </si>
  <si>
    <t>(somme de c6, c8 et c11)</t>
  </si>
  <si>
    <t>(somme de c7 c9 et c12)</t>
  </si>
  <si>
    <t>page 1-1</t>
  </si>
  <si>
    <t>page 2-1</t>
  </si>
  <si>
    <t>Année Scolaire :</t>
  </si>
  <si>
    <r>
      <t xml:space="preserve">Comptes financiers : soldes </t>
    </r>
    <r>
      <rPr>
        <i/>
        <sz val="10"/>
        <rFont val="Arial"/>
        <family val="2"/>
      </rPr>
      <t>au 31/08 de l'année en cours</t>
    </r>
  </si>
  <si>
    <t>page 1-2</t>
  </si>
  <si>
    <t>page 2-2</t>
  </si>
  <si>
    <t>Solde REEL du compte bancaire :</t>
  </si>
  <si>
    <t>Solde COMPTABLE du compte bancaire :</t>
  </si>
  <si>
    <t xml:space="preserve">Total des chèques non encaissés, non débités: </t>
  </si>
  <si>
    <t xml:space="preserve">Faire la liste de ces chèques : </t>
  </si>
  <si>
    <t>non encaissés</t>
  </si>
  <si>
    <t>non débités</t>
  </si>
  <si>
    <t>Totaux :</t>
  </si>
  <si>
    <t>N° de Pièce Justificative (c1)</t>
  </si>
  <si>
    <t>(5)</t>
  </si>
  <si>
    <t>(6)</t>
  </si>
  <si>
    <t>Vérif :</t>
  </si>
  <si>
    <t>Validité</t>
  </si>
  <si>
    <t>N° d'Affiliation :</t>
  </si>
  <si>
    <t>15-09</t>
  </si>
  <si>
    <t>Versements des parents classe A</t>
  </si>
  <si>
    <t>xxx</t>
  </si>
  <si>
    <t>01-10</t>
  </si>
  <si>
    <t>Versements des parents classe B</t>
  </si>
  <si>
    <t>15-10</t>
  </si>
  <si>
    <t>Adhésions des 2 classes à l'OCCE</t>
  </si>
  <si>
    <t>Régie d'avance vers la classe A</t>
  </si>
  <si>
    <t>Régie d'avance vers la classe B</t>
  </si>
  <si>
    <t>20-10</t>
  </si>
  <si>
    <t>Versements des parents pour Photos</t>
  </si>
  <si>
    <t>22-10</t>
  </si>
  <si>
    <t>Règlt. de la facture photographe</t>
  </si>
  <si>
    <t>10-11</t>
  </si>
  <si>
    <t>20-12</t>
  </si>
  <si>
    <t>Assurance de la coopérative</t>
  </si>
  <si>
    <t>20-01</t>
  </si>
  <si>
    <t>Achats pour loto</t>
  </si>
  <si>
    <t>25-01</t>
  </si>
  <si>
    <t>Rentrées loto</t>
  </si>
  <si>
    <t>27-01</t>
  </si>
  <si>
    <t>Dépôt liquide</t>
  </si>
  <si>
    <t>04-05</t>
  </si>
  <si>
    <t>Spectacle pour les 2 classes</t>
  </si>
  <si>
    <t>05-07</t>
  </si>
  <si>
    <t>Intégration cahier de compta classe A</t>
  </si>
  <si>
    <t>Intégration cahier de compta classe B</t>
  </si>
  <si>
    <t>Renseigner les cases jaunes</t>
  </si>
  <si>
    <t xml:space="preserve">Nom du mandataire : </t>
  </si>
  <si>
    <t>Signature du mandataire :</t>
  </si>
  <si>
    <t>MODE d'EMPLOI</t>
  </si>
  <si>
    <t>Commentaires :</t>
  </si>
  <si>
    <t xml:space="preserve">Les cases ayant un petit triangle en haut à droite contiennent un commentaire </t>
  </si>
  <si>
    <t>Le commentaire s'affiche au passage de la souris et s'efface automatiquement</t>
  </si>
  <si>
    <t>Protection :</t>
  </si>
  <si>
    <t>La modification de la moindre formule peut bloquer le logiciel</t>
  </si>
  <si>
    <t>Cases à renseigner :</t>
  </si>
  <si>
    <t>Pour écrire sur plusieurs lignes dans une même case, utiliser ALT + Entrée</t>
  </si>
  <si>
    <t>Sauvegarde :</t>
  </si>
  <si>
    <t>Par mesure de sécurité il est préférable de faire des sauvegardes régulières de votre travail</t>
  </si>
  <si>
    <t>Impression :</t>
  </si>
  <si>
    <t>Une version papier du travail effectué récemment doit rester en permanence à l'école</t>
  </si>
  <si>
    <t>Cases de validation :</t>
  </si>
  <si>
    <t>Si les mentions ERR, ERREUR, ??, apparaissent c'est qu'il y a une erreur de saisie</t>
  </si>
  <si>
    <t>Formation :</t>
  </si>
  <si>
    <t>Des formations comptables sont régulièrement effectuées au siège de l'Association Départementale OCCE.</t>
  </si>
  <si>
    <t>Pointage :</t>
  </si>
  <si>
    <t>Le pointage permet de suivre les opérations enregistrées par la banque</t>
  </si>
  <si>
    <t>La colonne pointage (c5) devra être renseignée avec le numéro du relevé bancaire</t>
  </si>
  <si>
    <t>Certaines cases contiennent des formules de calcul, seules les cases à renseigner sont disponibles</t>
  </si>
  <si>
    <t>Compte-Rendu Financier de l'année scolaire :</t>
  </si>
  <si>
    <t>Bilan simplifié :</t>
  </si>
  <si>
    <t>Rapprochement bancaire à joindre au CRF</t>
  </si>
  <si>
    <t>CLASSEUR 1</t>
  </si>
  <si>
    <t>CLASSEUR 2</t>
  </si>
  <si>
    <t>(sur 10 ans d'archives)</t>
  </si>
  <si>
    <t>se vide tous les 10 jours !</t>
  </si>
  <si>
    <t>statuts et règlements</t>
  </si>
  <si>
    <t>factures à payer</t>
  </si>
  <si>
    <t>justificatifs classés par numéro</t>
  </si>
  <si>
    <t>bordereau en cours</t>
  </si>
  <si>
    <t>adhésion</t>
  </si>
  <si>
    <t>relevés classés par numéro</t>
  </si>
  <si>
    <t>assurance</t>
  </si>
  <si>
    <t>talons de chèquiers</t>
  </si>
  <si>
    <t>et chèques annulés</t>
  </si>
  <si>
    <t>CRF</t>
  </si>
  <si>
    <t xml:space="preserve">tous les documents comptables de </t>
  </si>
  <si>
    <t>les docs non traités</t>
  </si>
  <si>
    <t>l'année en cours</t>
  </si>
  <si>
    <t>Les publications, revue départementale, A et E, …</t>
  </si>
  <si>
    <t>les présentations des animations pédagogiques de l'OCCE, …</t>
  </si>
  <si>
    <t>Les cases orangées effectuent des vérifications sur la validité des sommes enregistrées</t>
  </si>
  <si>
    <t>Les cases jaunes sont à renseigner par l'utilisateur</t>
  </si>
  <si>
    <r>
      <t>Année scolaire :</t>
    </r>
    <r>
      <rPr>
        <sz val="14"/>
        <rFont val="Stage"/>
      </rPr>
      <t xml:space="preserve"> </t>
    </r>
    <r>
      <rPr>
        <sz val="10"/>
        <color indexed="10"/>
        <rFont val="Times New Roman"/>
        <family val="1"/>
      </rPr>
      <t xml:space="preserve">
</t>
    </r>
    <r>
      <rPr>
        <sz val="12"/>
        <rFont val="Times New Roman"/>
        <family val="1"/>
      </rPr>
      <t>page numéro :</t>
    </r>
    <r>
      <rPr>
        <sz val="10"/>
        <color indexed="10"/>
        <rFont val="Times New Roman"/>
        <family val="1"/>
      </rPr>
      <t xml:space="preserve"> </t>
    </r>
  </si>
  <si>
    <t>PIECE JUSTIFICATIVE</t>
  </si>
  <si>
    <t xml:space="preserve">nécessaire pour chaque ligne </t>
  </si>
  <si>
    <t>Le numéro affecté à chaque ligne sera reporté sur le justificatif</t>
  </si>
  <si>
    <t>elle comporte la date, le nom du fournisseur, le n° de siret, la somme reglée</t>
  </si>
  <si>
    <t>ou</t>
  </si>
  <si>
    <t>un ticket de caisse</t>
  </si>
  <si>
    <t>c'est un original, il ne comporte que des achats pour la coopé</t>
  </si>
  <si>
    <t>dépôt - retrait d'espèces</t>
  </si>
  <si>
    <t>LES PARENTS VERIFIENT LES COMPTES ( 2 vérificateurs aux comptes)</t>
  </si>
  <si>
    <t xml:space="preserve">il est préférable  : </t>
  </si>
  <si>
    <t xml:space="preserve">de préciser pour quel projet la dépense a eu lieu, </t>
  </si>
  <si>
    <t xml:space="preserve">procédure proposée pour la mise en place du CONTRÔLE DES COMPTES: </t>
  </si>
  <si>
    <t>faire appel à candidature par voie d'affiche</t>
  </si>
  <si>
    <t>tirer au sort 2 personnes parmi les candidats</t>
  </si>
  <si>
    <t>proposer une vérification tout au long de l'année</t>
  </si>
  <si>
    <t xml:space="preserve"> (avant chaque conseil d'école par exemple)</t>
  </si>
  <si>
    <t>L'argent que j'ai</t>
  </si>
  <si>
    <t>sur 2 supports différents :</t>
  </si>
  <si>
    <t xml:space="preserve">le porte-monnaie = </t>
  </si>
  <si>
    <t>TOTAL</t>
  </si>
  <si>
    <t>c10+c13</t>
  </si>
  <si>
    <t>il dépend de l'OCCE, ni le mandataire, ni le directeur ne peuvent effectuer de changements sur l'identité,</t>
  </si>
  <si>
    <t xml:space="preserve"> l'adresse du compte, … pour tout problème, appelez l'OCCE</t>
  </si>
  <si>
    <t>Le compte Caisse :</t>
  </si>
  <si>
    <t>même si je vide ce compte par sécurité, les mouvements d'espèces doivent apparaître dans ces colonnes</t>
  </si>
  <si>
    <t>Fiche de recettes de la coopérative OCCE</t>
  </si>
  <si>
    <t>CLASSE</t>
  </si>
  <si>
    <t>Chèques</t>
  </si>
  <si>
    <t>Espèces</t>
  </si>
  <si>
    <t>Montant</t>
  </si>
  <si>
    <t>Total des chèques reçus</t>
  </si>
  <si>
    <t>Total des espèces</t>
  </si>
  <si>
    <t>L'enseignant</t>
  </si>
  <si>
    <t>Le Mandataire</t>
  </si>
  <si>
    <t xml:space="preserve">Ensemble remis le </t>
  </si>
  <si>
    <t>N° Chèque</t>
  </si>
  <si>
    <t>Feuille de relevé d'espèces</t>
  </si>
  <si>
    <t xml:space="preserve">N° de pièce </t>
  </si>
  <si>
    <t>Billets</t>
  </si>
  <si>
    <t>Objet de la pièce</t>
  </si>
  <si>
    <t>Montant unitaire</t>
  </si>
  <si>
    <t>Quantité</t>
  </si>
  <si>
    <t>Pièces</t>
  </si>
  <si>
    <t xml:space="preserve">TOTAL : </t>
  </si>
  <si>
    <t>Merci à ceux qui ont bien voulu aider à ce décompte des espèces.</t>
  </si>
  <si>
    <t>Cette somme sera remise le plus tôt possible à la banque 
sous la responsabilité du mandataire de la coopérative.</t>
  </si>
  <si>
    <t>Attention aux fonds de caisse… 
Les soustraire de la somme comptée avant enregistrement comptable de la recette</t>
  </si>
  <si>
    <t>Date et lieu</t>
  </si>
  <si>
    <t>CHEMISE temporaire</t>
  </si>
  <si>
    <t>de rendre les choses lisibles pour un non-initié</t>
  </si>
  <si>
    <t>les courriers de l'OCCE, (rappels, invitations, …)</t>
  </si>
  <si>
    <t>ne sont pas soumis à un archivage obligatoire, ils devraient être distribués, mis à disposition des enseignants</t>
  </si>
  <si>
    <t>NOMS et SIGNATURES des personnes ayant participé au décompte :</t>
  </si>
  <si>
    <t xml:space="preserve">Proposition d'ORGANISATION pour la comptabilité </t>
  </si>
  <si>
    <t>changement de mandataire</t>
  </si>
  <si>
    <t>et pluri-annuels</t>
  </si>
  <si>
    <t xml:space="preserve">les documents statutaires </t>
  </si>
  <si>
    <t>Vous trouverez ci-dessous plusieurs pages d'explication</t>
  </si>
  <si>
    <t>une facture :</t>
  </si>
  <si>
    <t xml:space="preserve">un justificatif de dépense, c'est </t>
  </si>
  <si>
    <t>un justificatif de recette, c'est :</t>
  </si>
  <si>
    <r>
      <t>la liste nominative des "donateurs" (élèves ou leur famille) -</t>
    </r>
    <r>
      <rPr>
        <b/>
        <i/>
        <sz val="11"/>
        <color indexed="8"/>
        <rFont val="Century Gothic"/>
        <family val="2"/>
      </rPr>
      <t xml:space="preserve"> voir formulaire</t>
    </r>
  </si>
  <si>
    <r>
      <t xml:space="preserve">le bordereau de décompte des pièces et billets - </t>
    </r>
    <r>
      <rPr>
        <b/>
        <i/>
        <sz val="11"/>
        <color indexed="8"/>
        <rFont val="Century Gothic"/>
        <family val="2"/>
      </rPr>
      <t>voir formulaire</t>
    </r>
  </si>
  <si>
    <t xml:space="preserve">un justificatif de mouvement, c'est : </t>
  </si>
  <si>
    <t>IMPORTANT</t>
  </si>
  <si>
    <t>page 3-1</t>
  </si>
  <si>
    <t>page 4-1</t>
  </si>
  <si>
    <t>page 5-1</t>
  </si>
  <si>
    <t>page 6-1</t>
  </si>
  <si>
    <t>page 7-1</t>
  </si>
  <si>
    <t>page 8-1</t>
  </si>
  <si>
    <t>page 9-1</t>
  </si>
  <si>
    <t>page 10-1</t>
  </si>
  <si>
    <t>page 11-1</t>
  </si>
  <si>
    <t>page 12-1</t>
  </si>
  <si>
    <t>page 13-1</t>
  </si>
  <si>
    <t>page 14-1</t>
  </si>
  <si>
    <t>page 15-1</t>
  </si>
  <si>
    <t>page 16-1</t>
  </si>
  <si>
    <t>page 16-2</t>
  </si>
  <si>
    <t>page 15-2</t>
  </si>
  <si>
    <t>page 14-2</t>
  </si>
  <si>
    <t>page 13-2</t>
  </si>
  <si>
    <t>page 12-2</t>
  </si>
  <si>
    <t>page 11-2</t>
  </si>
  <si>
    <t>page 10-2</t>
  </si>
  <si>
    <t>page 9-2</t>
  </si>
  <si>
    <t>page 8-2</t>
  </si>
  <si>
    <t>page 7-2</t>
  </si>
  <si>
    <t>page 6-2</t>
  </si>
  <si>
    <t>page 5-2</t>
  </si>
  <si>
    <t>page 4-2</t>
  </si>
  <si>
    <t>page 3-2</t>
  </si>
  <si>
    <t xml:space="preserve">Les feuilles de calcul qui sont proposées ci-après sont identiques au cahier de comptabilité de l'OCCE 89
Elles ne garantissent en rien la fiabilité de la comptabilité
Elles ont pour but de faciliter le travail des mandataires  : 
     - pour les calculs de chaque colonne
     - pour établir le bilan annuel
     - pour rendre plus lisible la comptabilité
Aucune maintenance ne sera effectuée sur ces feuilles de calcul, leur protection informatique n'est pas sûre.          </t>
  </si>
  <si>
    <t>Ce mode d'emploi n'est probablement pas complet, nous faire part des suppléments à y insérer, ad89@occe.coop</t>
  </si>
  <si>
    <t xml:space="preserve">Ce règlement a été effectué : </t>
  </si>
  <si>
    <t>Le contrôle de cette régie et des justificatifs de dépenses se fera systématiquement tous les 3 mois par le mandataire</t>
  </si>
  <si>
    <t>Tous les justificatifs de dépenses devront être remis au plus tard le dernier jour des classes.</t>
  </si>
  <si>
    <t>Le reliquat de la régie sera obligatoirement reversé à la Coopérative Centrale au plus tard le dernier jour de classes.</t>
  </si>
  <si>
    <t>La régie ne peut pas excéder 150€. Elle est renouvelée autant que nécessaire si et seulement si les 150€ sont utilisés et les justificatifs fournis.</t>
  </si>
  <si>
    <t>Chèque N°…………….…………</t>
  </si>
  <si>
    <r>
      <rPr>
        <sz val="14"/>
        <rFont val="Wingdings"/>
        <charset val="2"/>
      </rPr>
      <t>r</t>
    </r>
    <r>
      <rPr>
        <sz val="14"/>
        <rFont val="Times New Roman"/>
        <family val="1"/>
      </rPr>
      <t xml:space="preserve"> </t>
    </r>
    <r>
      <rPr>
        <sz val="12"/>
        <rFont val="Times New Roman"/>
        <family val="1"/>
      </rPr>
      <t>en espèces</t>
    </r>
  </si>
  <si>
    <r>
      <rPr>
        <sz val="14"/>
        <rFont val="Wingdings"/>
        <charset val="2"/>
      </rPr>
      <t>r</t>
    </r>
    <r>
      <rPr>
        <sz val="14"/>
        <rFont val="Times New Roman"/>
        <family val="1"/>
      </rPr>
      <t xml:space="preserve"> </t>
    </r>
    <r>
      <rPr>
        <sz val="12"/>
        <rFont val="Times New Roman"/>
        <family val="1"/>
      </rPr>
      <t>par chèque</t>
    </r>
  </si>
  <si>
    <t>Ecole : ……………………………</t>
  </si>
  <si>
    <t>Adresse : ……………………….……………………</t>
  </si>
  <si>
    <t>CP : ……………</t>
  </si>
  <si>
    <t>Localité : ………………..…………</t>
  </si>
  <si>
    <t>Montant du versement : ………...…….</t>
  </si>
  <si>
    <t>Versement effectué le : ……………</t>
  </si>
  <si>
    <t>Par : OCCE Coopérative Scolaire</t>
  </si>
  <si>
    <t>………………………………………….</t>
  </si>
  <si>
    <t>……………………………………………</t>
  </si>
  <si>
    <t>Au profit de la classe de ……………………………….</t>
  </si>
  <si>
    <t>Tuteur de la coopérative de classe de …………………</t>
  </si>
  <si>
    <t>Sur le compte (intitulé, type, numéro)……………….…………………………....……………</t>
  </si>
  <si>
    <t>Pour les activités coopératives de sa classe</t>
  </si>
  <si>
    <t>M……………………………….</t>
  </si>
  <si>
    <t>agissant au nom de la coopérative de l'établissement</t>
  </si>
  <si>
    <t>Signature :</t>
  </si>
  <si>
    <t>agissant au nom de la coopérative de classe</t>
  </si>
  <si>
    <t>N° P.J.</t>
  </si>
  <si>
    <t>Date</t>
  </si>
  <si>
    <t>Libellé</t>
  </si>
  <si>
    <t>Entrée</t>
  </si>
  <si>
    <t>Sortie</t>
  </si>
  <si>
    <t>Reçu la somme de :</t>
  </si>
  <si>
    <t>Régie d'avance. Mouvements entre Coop. Centrale et Coop de Classe et inversement</t>
  </si>
  <si>
    <t xml:space="preserve">Achats de produits pour cessions </t>
  </si>
  <si>
    <t>Charges (sorties)</t>
  </si>
  <si>
    <t>Cahier de comptabilité de classe</t>
  </si>
  <si>
    <t>Report au :</t>
  </si>
  <si>
    <t>Totaux à reporter :</t>
  </si>
  <si>
    <t>Etablissement :</t>
  </si>
  <si>
    <t>Année scolaire ….…. / ….….</t>
  </si>
  <si>
    <t>Ce cahier annuel, accompagné des pièces justificatives classées, est remis en fin d'année scolaire au mandataire de la coopérative qui l'archive pendant 10 ans</t>
  </si>
  <si>
    <t>page 1</t>
  </si>
  <si>
    <t>page 2</t>
  </si>
  <si>
    <t>CONSIGNES DE FIN D'ANNEE</t>
  </si>
  <si>
    <t>Etablissement payeur</t>
  </si>
  <si>
    <t>c29</t>
  </si>
  <si>
    <t>(somme de c15 à c22)</t>
  </si>
  <si>
    <t>(somme de c23 à c29)</t>
  </si>
  <si>
    <t>QUITUS</t>
  </si>
  <si>
    <t>La Commission de Contrôle des Comptes de la Coopérative réunie</t>
  </si>
  <si>
    <t>le</t>
  </si>
  <si>
    <t>à</t>
  </si>
  <si>
    <t>s'est fait présenter :</t>
  </si>
  <si>
    <t>l'ensemble des pièces comptables et des justificatifs (factures, tickets de caisses, bordereaux, reçus,…)</t>
  </si>
  <si>
    <t>La commission a vérifié, par sondage, différentes pièces en recettes et dépenses.</t>
  </si>
  <si>
    <t>le cahier d'inventaire du matériel acheté par la coopérative,</t>
  </si>
  <si>
    <t>le cahier de délibérations du Conseil de Coopérative (décisions et financement),</t>
  </si>
  <si>
    <t>t</t>
  </si>
  <si>
    <r>
      <t xml:space="preserve">Les écritures étant conformes aux justificatifs présentés, la Commission donne </t>
    </r>
    <r>
      <rPr>
        <b/>
        <i/>
        <sz val="12"/>
        <rFont val="Times New Roman"/>
        <family val="1"/>
      </rPr>
      <t>quitus</t>
    </r>
    <r>
      <rPr>
        <sz val="12"/>
        <rFont val="Times New Roman"/>
        <family val="1"/>
      </rPr>
      <t xml:space="preserve"> de la gestion de la Coopérative au mandataire : </t>
    </r>
  </si>
  <si>
    <t>Melle, Mme, Mr :</t>
  </si>
  <si>
    <t>Qualité (parent/enseignant)</t>
  </si>
  <si>
    <t>Nom</t>
  </si>
  <si>
    <t>Emargement</t>
  </si>
  <si>
    <r>
      <t xml:space="preserve">Exercice du </t>
    </r>
    <r>
      <rPr>
        <sz val="10"/>
        <rFont val="Times New Roman"/>
        <family val="1"/>
      </rPr>
      <t>……………...……..</t>
    </r>
    <r>
      <rPr>
        <sz val="14"/>
        <rFont val="Times New Roman"/>
        <family val="1"/>
      </rPr>
      <t xml:space="preserve"> au </t>
    </r>
    <r>
      <rPr>
        <sz val="10"/>
        <rFont val="Times New Roman"/>
        <family val="1"/>
      </rPr>
      <t>……………..……………</t>
    </r>
  </si>
  <si>
    <t>Somme arrêtée au bilan :</t>
  </si>
  <si>
    <t>Ne remplir que les cases jaunes.</t>
  </si>
  <si>
    <r>
      <t xml:space="preserve">Ce compte-rendu est un élément statutaire, donc </t>
    </r>
    <r>
      <rPr>
        <b/>
        <u/>
        <sz val="10"/>
        <rFont val="Times New Roman"/>
        <family val="1"/>
      </rPr>
      <t>obligatoire</t>
    </r>
    <r>
      <rPr>
        <sz val="10"/>
        <rFont val="Times New Roman"/>
        <family val="1"/>
      </rPr>
      <t xml:space="preserve">, de la vie coopérative. Il doit être rempli par le mandataire, en concertation avec ses collègues et les élèves, avant le 30 juin. Il est indispensable à l'association départementale pour rendre compte de son activité et de celle des coopératives qui lui sont affiliées.                                                                                                                                                                                                                                                                                                                                                          </t>
    </r>
    <r>
      <rPr>
        <b/>
        <sz val="10"/>
        <rFont val="Times New Roman"/>
        <family val="1"/>
      </rPr>
      <t>Il donne un aperçu des possibilités qu'offre la coopérative ainsi qu'un regard précis sur vos pratiques !</t>
    </r>
  </si>
  <si>
    <t>B. 2. Dans quels domaines avez-vous eu recours aux services de l'OCCE ?</t>
  </si>
  <si>
    <t>Particip. volontaires des familles</t>
  </si>
  <si>
    <t>N° Compte Crédit Agricole</t>
  </si>
  <si>
    <t>Compte Crédit Agricole</t>
  </si>
  <si>
    <t>Pointage CCA</t>
  </si>
  <si>
    <t>N° du relevé de CCA</t>
  </si>
  <si>
    <t>Compte bancaire</t>
  </si>
  <si>
    <t xml:space="preserve">le compte CCA + </t>
  </si>
  <si>
    <t xml:space="preserve">Le compte CCA : </t>
  </si>
  <si>
    <t>N° Compte bancaire</t>
  </si>
  <si>
    <t>Solde réel du compte bancaire :</t>
  </si>
  <si>
    <t>A partir du compte Crédit Agricole n° …………………………………………….…....</t>
  </si>
  <si>
    <t>Achats de biens durables</t>
  </si>
  <si>
    <t>Régie d'avance classe A</t>
  </si>
  <si>
    <t>xxxxxxx</t>
  </si>
  <si>
    <t>Ne se ventile pas !</t>
  </si>
  <si>
    <t>Intégration cahier de classe A</t>
  </si>
  <si>
    <t>Objet de la recette</t>
  </si>
  <si>
    <r>
      <t>RETOUR</t>
    </r>
    <r>
      <rPr>
        <sz val="7"/>
        <color indexed="8"/>
        <rFont val="Trebuchet MS"/>
        <family val="2"/>
      </rPr>
      <t xml:space="preserve"> cahier de classe     rappel du montant versé</t>
    </r>
  </si>
  <si>
    <r>
      <t xml:space="preserve">DEPART   </t>
    </r>
    <r>
      <rPr>
        <sz val="7"/>
        <color indexed="8"/>
        <rFont val="Trebuchet MS"/>
        <family val="2"/>
      </rPr>
      <t xml:space="preserve">        Versé à
la coop.
de classe</t>
    </r>
  </si>
  <si>
    <t>exemples</t>
  </si>
  <si>
    <t>OCCE 89</t>
  </si>
  <si>
    <r>
      <rPr>
        <b/>
        <sz val="11"/>
        <rFont val="Times New Roman"/>
        <family val="1"/>
      </rPr>
      <t xml:space="preserve">Caisse ou Banque   </t>
    </r>
    <r>
      <rPr>
        <sz val="11"/>
        <rFont val="Times New Roman"/>
        <family val="1"/>
      </rPr>
      <t xml:space="preserve">                                                     </t>
    </r>
    <r>
      <rPr>
        <b/>
        <sz val="11"/>
        <rFont val="Times New Roman"/>
        <family val="1"/>
      </rPr>
      <t>Coopérative de classe</t>
    </r>
  </si>
  <si>
    <t>Produits activités
éducatives</t>
  </si>
  <si>
    <r>
      <rPr>
        <b/>
        <u/>
        <sz val="13"/>
        <rFont val="Times New Roman"/>
        <family val="1"/>
      </rPr>
      <t>Attention :</t>
    </r>
    <r>
      <rPr>
        <sz val="13"/>
        <rFont val="Times New Roman"/>
        <family val="1"/>
      </rPr>
      <t xml:space="preserve"> La clôture de l'exercice n'est pas une procédure automatique.</t>
    </r>
  </si>
  <si>
    <r>
      <rPr>
        <sz val="13"/>
        <rFont val="Wingdings"/>
        <charset val="2"/>
      </rPr>
      <t xml:space="preserve">v </t>
    </r>
    <r>
      <rPr>
        <sz val="13"/>
        <rFont val="Times New Roman"/>
        <family val="1"/>
      </rPr>
      <t>Envoyer à l'association départementale, soit par courriel, soit par courrier page de garde, CRF, CRA et quitus. Si le dernier relevé ne correspond pas au solde indiqué en 512, compléter et fournir le tableau "rapprochement bancaire".</t>
    </r>
  </si>
  <si>
    <r>
      <rPr>
        <sz val="13"/>
        <rFont val="Wingdings"/>
        <charset val="2"/>
      </rPr>
      <t xml:space="preserve">v </t>
    </r>
    <r>
      <rPr>
        <sz val="13"/>
        <rFont val="Times New Roman"/>
        <family val="1"/>
      </rPr>
      <t>Lors de la première saisie comptable de la nouvelle année, ne pas oublier de reporter l'avoir du compte bancaire et de la caisse au 31/08 (cases jaunes c10 - c13 de la page 1).</t>
    </r>
  </si>
  <si>
    <t>Régie d'avance classe B</t>
  </si>
  <si>
    <t>Intégration cahier de classe B</t>
  </si>
  <si>
    <t>150,00</t>
  </si>
  <si>
    <t>Se ventile : 125,00 €</t>
  </si>
  <si>
    <t>Se ventile : 148,00 €</t>
  </si>
  <si>
    <r>
      <rPr>
        <sz val="13"/>
        <rFont val="Wingdings"/>
        <charset val="2"/>
      </rPr>
      <t xml:space="preserve">v </t>
    </r>
    <r>
      <rPr>
        <b/>
        <sz val="13"/>
        <rFont val="Times New Roman"/>
        <family val="1"/>
      </rPr>
      <t>Pour débuter un nouvel exercice, en septembre, télécharger une nouvelle version sur le site OCCE départemental.</t>
    </r>
  </si>
  <si>
    <t xml:space="preserve">CRA - Compte-Rendu d'Activités de la coopérative scolaire </t>
  </si>
  <si>
    <t>La coopérative scolaire est un regroupement d'élèves (ou étudiants) et d'adultes (membres de l'équipe éducative) qui décident de mettre en œuvre un projet éducatif s'appuyant sur la pratique de la vie associative et coopérative, dans le respect des valeurs de l'OCCE.</t>
  </si>
  <si>
    <t>Complétez le tableau en cochant la case pour OUI ou en indiquant un nombre, selon les items</t>
  </si>
  <si>
    <t>A. VIE COOPÉRATIVE</t>
  </si>
  <si>
    <t>A. 1. Des conseils de coopératives (enfants et enseignants) ont-ils eu lieu ?</t>
  </si>
  <si>
    <t xml:space="preserve">          A.1.a Conseil de coopérative de classe (nombre dans l'année)</t>
  </si>
  <si>
    <t xml:space="preserve">          A.1.b Conseil de coopérative d'école ou d'établissement (nombre dans l'année)</t>
  </si>
  <si>
    <t>A. 2. Si les conseils de coopérative n'ont pas eu lieu, pour quelle(s) raison(s) ?</t>
  </si>
  <si>
    <t xml:space="preserve">          A.2.a Manque de temps</t>
  </si>
  <si>
    <t xml:space="preserve">          A.2.b Manque d'intérêt pour cette instance</t>
  </si>
  <si>
    <t xml:space="preserve">          A.2.c Absence de formation</t>
  </si>
  <si>
    <t xml:space="preserve">          A.2.d Manque de soutien dans l'établissement</t>
  </si>
  <si>
    <t xml:space="preserve">          A.2.c Autre</t>
  </si>
  <si>
    <t>A.3. Gardez-vous des traces des réunions de conseil de coopérative ?</t>
  </si>
  <si>
    <t xml:space="preserve">          A.3.a Traces écrites</t>
  </si>
  <si>
    <t xml:space="preserve">          A.3.b Enregistrements audio</t>
  </si>
  <si>
    <t xml:space="preserve">          A.3.c Captations vidéo</t>
  </si>
  <si>
    <t>A.4. Un lien régulier sur support papier ou numérique pour informer de l'état des projets, des finances a-t-il été réalisé ?</t>
  </si>
  <si>
    <t>A.5. Si oui, par qui a-t-il été produit ?</t>
  </si>
  <si>
    <t xml:space="preserve">          A.5.a Les élèves</t>
  </si>
  <si>
    <t xml:space="preserve">          A.5.b Les enseignant'e's</t>
  </si>
  <si>
    <t>A.6. Les projets coopératifs se sont plutôt situés dans les domaines suivants :</t>
  </si>
  <si>
    <t xml:space="preserve">          A.6.a Culture artistique et littéraire</t>
  </si>
  <si>
    <t xml:space="preserve">          A.6.b Lire et écrire</t>
  </si>
  <si>
    <t xml:space="preserve">          A.6.c Culture scientifique</t>
  </si>
  <si>
    <t xml:space="preserve">          A.6.d Éducation citoyenne </t>
  </si>
  <si>
    <t xml:space="preserve">          A.6.e Autres (à préciser dans les commentaires)</t>
  </si>
  <si>
    <t>A.7. Les élèves ont-ils été associés à la gestion comptable de la coopérative ?</t>
  </si>
  <si>
    <t>A.8. Si les élèves n'ont pas été associés à la gestion comptable de la coopérative, pour quelle(s) raison(s) ?</t>
  </si>
  <si>
    <t xml:space="preserve">          A.8.a Manque de temps</t>
  </si>
  <si>
    <t xml:space="preserve">          A.8.b Manque de formation</t>
  </si>
  <si>
    <t xml:space="preserve">          A.8.c Autre</t>
  </si>
  <si>
    <t>B. RÔLE DU MANDATAIRE</t>
  </si>
  <si>
    <t>B. 1. A combien estimez-vous le nombre d'heures passées à la gestion de votre coopérative scolaire ?</t>
  </si>
  <si>
    <t xml:space="preserve">          B.2.a Formation</t>
  </si>
  <si>
    <t xml:space="preserve">          B.2.b Actions nationales : Théâ, École en poésie, Bals en Liance, Éco'coop, Étamine, Droits de l'Enfant…</t>
  </si>
  <si>
    <t xml:space="preserve">          B.2.c Actions départementales et/ou régionales</t>
  </si>
  <si>
    <t xml:space="preserve">          B.2.d Accompagnement de projets</t>
  </si>
  <si>
    <t xml:space="preserve">          B.2.e Prêt de ressources</t>
  </si>
  <si>
    <t xml:space="preserve">          B.2.f Trousse à projets</t>
  </si>
  <si>
    <t xml:space="preserve">          B.2.g Fonctionnement comptable et juridique, assurance</t>
  </si>
  <si>
    <t xml:space="preserve">          B.2.h Autre</t>
  </si>
  <si>
    <t>B.3. Combien de fois avez-vous présenté les projets, les bilans, le budget en Conseil d'École ou d'Établiss. ?</t>
  </si>
  <si>
    <t>B.4. Idées, commentaires, suggestions :</t>
  </si>
  <si>
    <t xml:space="preserve"> </t>
  </si>
  <si>
    <t>Toutes les opérations non pointées seront reportées dans le tableau "Rapprochement bancaire"</t>
  </si>
  <si>
    <r>
      <t>elle est</t>
    </r>
    <r>
      <rPr>
        <b/>
        <u/>
        <sz val="12"/>
        <rFont val="Arial"/>
        <family val="2"/>
      </rPr>
      <t xml:space="preserve"> toujours</t>
    </r>
    <r>
      <rPr>
        <b/>
        <sz val="12"/>
        <rFont val="Arial"/>
        <family val="2"/>
      </rPr>
      <t xml:space="preserve"> au nom de la coopé : </t>
    </r>
    <r>
      <rPr>
        <b/>
        <u/>
        <sz val="12"/>
        <color indexed="13"/>
        <rFont val="Arial"/>
        <family val="2"/>
      </rPr>
      <t>OCCE Coop Scolaire Mat./Elém./Prim.</t>
    </r>
    <r>
      <rPr>
        <b/>
        <sz val="12"/>
        <rFont val="Arial"/>
        <family val="2"/>
      </rPr>
      <t xml:space="preserve"> de …</t>
    </r>
  </si>
  <si>
    <r>
      <rPr>
        <b/>
        <sz val="13"/>
        <rFont val="Arial"/>
        <family val="2"/>
      </rPr>
      <t>La régie d'avance</t>
    </r>
    <r>
      <rPr>
        <sz val="13"/>
        <rFont val="Arial"/>
        <family val="2"/>
      </rPr>
      <t xml:space="preserve"> donne la possibilité à un enseignant d'avoir les moyens d'effectuer directement des achats pour sa classe, sans avoir à faire l'avance sur ses fonds personnels.                                                                                                                                                                                              Le mandataire lui attribue une somme en espèces ou en chèque. Eviter les trop gros montants.                                                                             </t>
    </r>
    <r>
      <rPr>
        <b/>
        <sz val="13"/>
        <rFont val="Arial"/>
        <family val="2"/>
      </rPr>
      <t>Il est recommandé de ne pas dépasser 150 € par régie.</t>
    </r>
    <r>
      <rPr>
        <sz val="13"/>
        <rFont val="Arial"/>
        <family val="2"/>
      </rPr>
      <t xml:space="preserve">                                                                                                                                                                                                                                                 Si l'enseignant reçoit une régie en chèque, </t>
    </r>
    <r>
      <rPr>
        <b/>
        <sz val="13"/>
        <rFont val="Arial"/>
        <family val="2"/>
      </rPr>
      <t>il peut en déposer la somme sur son compte personnel.</t>
    </r>
    <r>
      <rPr>
        <sz val="13"/>
        <rFont val="Arial"/>
        <family val="2"/>
      </rPr>
      <t xml:space="preserve"> 
Il faut systématiquement remplir le feuillet </t>
    </r>
    <r>
      <rPr>
        <b/>
        <sz val="13"/>
        <rFont val="Arial"/>
        <family val="2"/>
      </rPr>
      <t>"Régie d'avance"</t>
    </r>
    <r>
      <rPr>
        <sz val="13"/>
        <rFont val="Arial"/>
        <family val="2"/>
      </rPr>
      <t xml:space="preserve"> (voir dans : formulaires) en 2 exemplaires (1 conservé par le mandataire, 1 transmis à l'enseignant). Celui-ci disposera ensuite d'un cahier de comptabilité de classe annuel  sur lequel il notera toutes les dépenses, les ventilera et consignera toutes les pièces justificatives.                                                                                                                                                                        </t>
    </r>
    <r>
      <rPr>
        <b/>
        <sz val="13"/>
        <rFont val="Arial"/>
        <family val="2"/>
      </rPr>
      <t>L'enseignant bénéficiaire d'une régie ne doit pas encaisser d'argent des familles ou tout autre produit.</t>
    </r>
    <r>
      <rPr>
        <sz val="13"/>
        <rFont val="Arial"/>
        <family val="2"/>
      </rPr>
      <t xml:space="preserve"> 
Il peut néanmoins récolter les sommes qu'il va consigner très précisément sur la </t>
    </r>
    <r>
      <rPr>
        <b/>
        <sz val="13"/>
        <rFont val="Arial"/>
        <family val="2"/>
      </rPr>
      <t>"Fiche de recette"</t>
    </r>
    <r>
      <rPr>
        <sz val="13"/>
        <rFont val="Arial"/>
        <family val="2"/>
      </rPr>
      <t xml:space="preserve"> (voir dans : formulaires) pour la transmettre au mandataire qui alors, pourra lui redonner le montant recueilli sous la forme d'une régie d'avance.</t>
    </r>
  </si>
  <si>
    <r>
      <t xml:space="preserve">En fin d'année, l'enseignant fera son bilan financier, redonnera le cahier de comptabilité de classe avec les pièces justificatives au mandataire, soldera, au besoin, sa dernière régie d'avance en redonnant </t>
    </r>
    <r>
      <rPr>
        <sz val="13"/>
        <color indexed="17"/>
        <rFont val="Arial"/>
        <family val="2"/>
      </rPr>
      <t>les espèces restantes</t>
    </r>
    <r>
      <rPr>
        <sz val="13"/>
        <rFont val="Arial"/>
        <family val="2"/>
      </rPr>
      <t xml:space="preserve"> ou </t>
    </r>
    <r>
      <rPr>
        <sz val="13"/>
        <color indexed="30"/>
        <rFont val="Arial"/>
        <family val="2"/>
      </rPr>
      <t>un chèque du montant du reliquat</t>
    </r>
    <r>
      <rPr>
        <sz val="13"/>
        <rFont val="Arial"/>
        <family val="2"/>
      </rPr>
      <t>.</t>
    </r>
    <r>
      <rPr>
        <b/>
        <sz val="13"/>
        <rFont val="Arial"/>
        <family val="2"/>
      </rPr>
      <t xml:space="preserve"> En aucun cas cette somme restante ne peut être conservée d'une année sur l'autre.                              </t>
    </r>
    <r>
      <rPr>
        <sz val="13"/>
        <rFont val="Arial"/>
        <family val="2"/>
      </rPr>
      <t xml:space="preserve">                               
Pour intégrer la régie d'avance en fin d'année : on note </t>
    </r>
    <r>
      <rPr>
        <sz val="13"/>
        <color indexed="62"/>
        <rFont val="Arial"/>
        <family val="2"/>
      </rPr>
      <t>le montant perçu par la coop de classe en régie d'avance</t>
    </r>
    <r>
      <rPr>
        <sz val="13"/>
        <rFont val="Arial"/>
        <family val="2"/>
      </rPr>
      <t xml:space="preserve">, </t>
    </r>
    <r>
      <rPr>
        <sz val="13"/>
        <color indexed="13"/>
        <rFont val="Arial"/>
        <family val="2"/>
      </rPr>
      <t>on ventile</t>
    </r>
    <r>
      <rPr>
        <sz val="13"/>
        <rFont val="Arial"/>
        <family val="2"/>
      </rPr>
      <t xml:space="preserve"> grâce au cahier de classe et si de l'argent est rendu, on l'enregistre en compte bancaire (chèque) ou en caisse (espèces).</t>
    </r>
  </si>
  <si>
    <t>cahier ou docs imprimés par ordi</t>
  </si>
  <si>
    <t>Caisse ou Banque
Coopérative de classe</t>
  </si>
  <si>
    <t>Nom et prénom</t>
  </si>
  <si>
    <r>
      <rPr>
        <sz val="14"/>
        <rFont val="Wingdings"/>
        <charset val="2"/>
      </rPr>
      <t>r</t>
    </r>
    <r>
      <rPr>
        <sz val="14"/>
        <rFont val="Times New Roman"/>
        <family val="1"/>
      </rPr>
      <t xml:space="preserve"> </t>
    </r>
    <r>
      <rPr>
        <sz val="12"/>
        <rFont val="Times New Roman"/>
        <family val="1"/>
      </rPr>
      <t>par virement bancaire</t>
    </r>
  </si>
  <si>
    <t>Journaux scolaires, correspondance, documentation, abonnements revues jeunesse, travaux manuels, voyages, sorties, spectacles, intervenants, fêtes, lotos, SACEM ...</t>
  </si>
  <si>
    <t>Produits transformés, calendriers, photos (facture réglée au photographe), livres (Lire c'est partir) ...</t>
  </si>
  <si>
    <t>Evènement imprévu et non récurrent :
Dons versés, actions de solidarité pour d'autres classes, d'autres pays …</t>
  </si>
  <si>
    <t>Rendu la somme de :</t>
  </si>
  <si>
    <t>Classe :
Nom de l'enseignant/tuteur :
Nombre d'élèves :</t>
  </si>
  <si>
    <r>
      <t xml:space="preserve">Subventions reçues </t>
    </r>
    <r>
      <rPr>
        <sz val="9"/>
        <rFont val="Arial"/>
        <family val="2"/>
      </rPr>
      <t>Etat, Collectivités locales, Etabl. Publics</t>
    </r>
  </si>
  <si>
    <r>
      <t xml:space="preserve">Contributions financières </t>
    </r>
    <r>
      <rPr>
        <sz val="9"/>
        <rFont val="Arial"/>
        <family val="2"/>
      </rPr>
      <t>Plateforme participative</t>
    </r>
  </si>
  <si>
    <t>Contributions financières d'autres organismes</t>
  </si>
  <si>
    <t>Services bancaires et assimilés</t>
  </si>
  <si>
    <t>Achats d'objets pour les revendre</t>
  </si>
  <si>
    <t>Recettes résultant des activités pédagogiques de la coopérative</t>
  </si>
  <si>
    <t>Etat, Collectivités locales, Etabl. Publics</t>
  </si>
  <si>
    <t>Contributions financières Plateforme participative</t>
  </si>
  <si>
    <t>Produits provenant d'activités non éducatives</t>
  </si>
  <si>
    <t>Aides reçues des APE, autres associations, organismes privés</t>
  </si>
  <si>
    <t>Participation volontaire des familles</t>
  </si>
  <si>
    <t>Cotisations perçues pour l'OCCE dans la cadre de la participation volontaire des familles</t>
  </si>
  <si>
    <t>Evènement imprévu et non récurrent</t>
  </si>
  <si>
    <r>
      <rPr>
        <b/>
        <sz val="7"/>
        <color indexed="8"/>
        <rFont val="Trebuchet MS"/>
        <family val="2"/>
      </rPr>
      <t xml:space="preserve">SITUATION
GENERALE
</t>
    </r>
    <r>
      <rPr>
        <sz val="7"/>
        <color indexed="8"/>
        <rFont val="Trebuchet MS"/>
        <family val="2"/>
      </rPr>
      <t>c10 + c13</t>
    </r>
  </si>
  <si>
    <r>
      <t xml:space="preserve">DEPART
</t>
    </r>
    <r>
      <rPr>
        <sz val="7"/>
        <color indexed="8"/>
        <rFont val="Trebuchet MS"/>
        <family val="2"/>
      </rPr>
      <t>Versé à
la coop.
de classe</t>
    </r>
  </si>
  <si>
    <r>
      <t xml:space="preserve">RETOUR
</t>
    </r>
    <r>
      <rPr>
        <sz val="7"/>
        <color indexed="8"/>
        <rFont val="Trebuchet MS"/>
        <family val="2"/>
      </rPr>
      <t>cahier de classe
Rappel du montant versé</t>
    </r>
  </si>
  <si>
    <t>Tout ce que vous vendez sans l'avoir fabriqué et qui a été payé au compte 6070</t>
  </si>
  <si>
    <t>Assurance
MAE-MAIF
de la coopérative et des coopérateurs</t>
  </si>
  <si>
    <t>Dépenses résultant des activités pédagogiques de la coopérative</t>
  </si>
  <si>
    <t>Frais bancaires</t>
  </si>
  <si>
    <r>
      <t xml:space="preserve">Exclusivement les cotisations versées à l'OCCE 89
</t>
    </r>
    <r>
      <rPr>
        <b/>
        <sz val="7"/>
        <color indexed="8"/>
        <rFont val="Trebuchet MS"/>
        <family val="2"/>
      </rPr>
      <t>Sans les assurances !</t>
    </r>
  </si>
  <si>
    <t xml:space="preserve">Evènement imprévu et non récurrent                                              </t>
  </si>
  <si>
    <r>
      <t xml:space="preserve">Matériel (durée de vie&gt;1 an) pour les activités éducatives </t>
    </r>
    <r>
      <rPr>
        <b/>
        <sz val="7"/>
        <color indexed="8"/>
        <rFont val="Trebuchet MS"/>
        <family val="2"/>
      </rPr>
      <t>en lien avec la coopération</t>
    </r>
  </si>
  <si>
    <t>Réparation de l'appareil photo</t>
  </si>
  <si>
    <t xml:space="preserve"> - Lire la feuille  - MODE d'EMPLOI - </t>
  </si>
  <si>
    <r>
      <rPr>
        <sz val="11"/>
        <rFont val="Baskerville Old Face"/>
        <family val="1"/>
      </rPr>
      <t xml:space="preserve">Cadre réservé à l'OCCE 89 : </t>
    </r>
    <r>
      <rPr>
        <sz val="10"/>
        <rFont val="Arial"/>
        <family val="2"/>
      </rPr>
      <t xml:space="preserve">                                                                                          </t>
    </r>
  </si>
  <si>
    <t>Ventes de produits pour cession</t>
  </si>
  <si>
    <t>Association Départementale de l'Yonne
OFFICE CENTRAL DE LA COOPERATION A L'ECOLE  
17 rue Bourneil
89000 AUXERRE
Tél : 03.86.52.63.55 
Courriel: ad89@occe.coop  Site: ad89.occe.coop</t>
  </si>
  <si>
    <r>
      <rPr>
        <sz val="13"/>
        <rFont val="Wingdings"/>
        <charset val="2"/>
      </rPr>
      <t xml:space="preserve">v </t>
    </r>
    <r>
      <rPr>
        <sz val="13"/>
        <rFont val="Times New Roman"/>
        <family val="1"/>
      </rPr>
      <t>Imprimer le compte rendu financier, le compte rendu d'activités et le quitus, pour archivage (10 ans). L'archivage peut également se faire sur clé.</t>
    </r>
  </si>
  <si>
    <t>un bordereau fourni par le guichetier ou la machine</t>
  </si>
  <si>
    <t>Toutes les dépenses relatives à cette régie seront inscrites sur un cahier de comptabilité de classe OCCE. Les factures, reçus, tickets de caisse intitulés au nom de la coopérative scolaire seront classés, numérotés et joints à ce cahier.</t>
  </si>
  <si>
    <t>2026-2027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</si>
</sst>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3" formatCode="_-* #,##0.00\ _D_M_-;\-* #,##0.00\ _D_M_-;_-* &quot;-&quot;??\ _D_M_-;_-@_-"/>
    <numFmt numFmtId="174" formatCode="dd\.mm\.yy"/>
    <numFmt numFmtId="175" formatCode="#,##0.00\ _F"/>
    <numFmt numFmtId="178" formatCode="#,##0.00\ _€"/>
    <numFmt numFmtId="184" formatCode="_-* #,##0.00\ [$€]_-;\-* #,##0.00\ [$€]_-;_-* &quot;-&quot;??\ [$€]_-;_-@_-"/>
    <numFmt numFmtId="187" formatCode="dd/mm"/>
  </numFmts>
  <fonts count="133">
    <font>
      <sz val="10"/>
      <name val="Arial"/>
    </font>
    <font>
      <sz val="10"/>
      <name val="Arial"/>
    </font>
    <font>
      <b/>
      <sz val="7"/>
      <color indexed="8"/>
      <name val="Trebuchet MS"/>
      <family val="2"/>
    </font>
    <font>
      <sz val="9"/>
      <color indexed="8"/>
      <name val="Kristen ITC"/>
      <family val="4"/>
    </font>
    <font>
      <sz val="9"/>
      <color indexed="8"/>
      <name val="Century Gothic"/>
      <family val="2"/>
    </font>
    <font>
      <sz val="6"/>
      <color indexed="8"/>
      <name val="Century Gothic"/>
      <family val="2"/>
    </font>
    <font>
      <sz val="7"/>
      <color indexed="8"/>
      <name val="Trebuchet MS"/>
      <family val="2"/>
    </font>
    <font>
      <sz val="9"/>
      <color indexed="8"/>
      <name val="Arial"/>
      <family val="2"/>
    </font>
    <font>
      <b/>
      <sz val="9"/>
      <color indexed="8"/>
      <name val="Trebuchet MS"/>
      <family val="2"/>
    </font>
    <font>
      <i/>
      <sz val="7"/>
      <color indexed="8"/>
      <name val="Trebuchet MS"/>
      <family val="2"/>
    </font>
    <font>
      <sz val="10"/>
      <color indexed="8"/>
      <name val="Arial"/>
      <family val="2"/>
    </font>
    <font>
      <sz val="10"/>
      <color indexed="10"/>
      <name val="Times New Roman"/>
      <family val="1"/>
    </font>
    <font>
      <b/>
      <sz val="6"/>
      <color indexed="8"/>
      <name val="Trebuchet MS"/>
      <family val="2"/>
    </font>
    <font>
      <sz val="8"/>
      <color indexed="8"/>
      <name val="Trebuchet MS"/>
      <family val="2"/>
    </font>
    <font>
      <b/>
      <i/>
      <sz val="8"/>
      <color indexed="8"/>
      <name val="Trebuchet MS"/>
      <family val="2"/>
    </font>
    <font>
      <b/>
      <sz val="10"/>
      <color indexed="8"/>
      <name val="Times New Roman"/>
      <family val="1"/>
    </font>
    <font>
      <b/>
      <sz val="10"/>
      <color indexed="8"/>
      <name val="Trebuchet MS"/>
      <family val="2"/>
    </font>
    <font>
      <b/>
      <sz val="8"/>
      <color indexed="8"/>
      <name val="Times New Roman"/>
      <family val="1"/>
    </font>
    <font>
      <i/>
      <sz val="6"/>
      <color indexed="8"/>
      <name val="Trebuchet MS"/>
      <family val="2"/>
    </font>
    <font>
      <b/>
      <i/>
      <sz val="9"/>
      <color indexed="8"/>
      <name val="Century Gothic"/>
      <family val="2"/>
    </font>
    <font>
      <i/>
      <sz val="9"/>
      <color indexed="8"/>
      <name val="Arial Black"/>
      <family val="2"/>
    </font>
    <font>
      <b/>
      <sz val="9"/>
      <color indexed="8"/>
      <name val="Kristen ITC"/>
      <family val="4"/>
    </font>
    <font>
      <sz val="8"/>
      <color indexed="8"/>
      <name val="Times New Roman"/>
      <family val="1"/>
    </font>
    <font>
      <sz val="8"/>
      <color indexed="13"/>
      <name val="Times New Roman"/>
      <family val="1"/>
    </font>
    <font>
      <sz val="8"/>
      <color indexed="8"/>
      <name val="Century Gothic"/>
      <family val="2"/>
    </font>
    <font>
      <sz val="10"/>
      <name val="Arial"/>
      <family val="2"/>
    </font>
    <font>
      <b/>
      <sz val="14"/>
      <name val="Stage"/>
    </font>
    <font>
      <sz val="7"/>
      <name val="Trebuchet MS"/>
      <family val="2"/>
    </font>
    <font>
      <sz val="10"/>
      <color indexed="8"/>
      <name val="Arial"/>
      <family val="2"/>
    </font>
    <font>
      <sz val="8"/>
      <color indexed="8"/>
      <name val="Arial"/>
      <family val="2"/>
    </font>
    <font>
      <b/>
      <sz val="14"/>
      <color indexed="8"/>
      <name val="Arial"/>
      <family val="2"/>
    </font>
    <font>
      <sz val="8"/>
      <name val="Arial"/>
      <family val="2"/>
    </font>
    <font>
      <sz val="10"/>
      <name val="Comic Sans MS"/>
      <family val="4"/>
    </font>
    <font>
      <b/>
      <sz val="14"/>
      <name val="Comic Sans MS"/>
      <family val="4"/>
    </font>
    <font>
      <b/>
      <sz val="10"/>
      <name val="Arial"/>
      <family val="2"/>
    </font>
    <font>
      <sz val="12"/>
      <name val="Arial"/>
      <family val="2"/>
    </font>
    <font>
      <b/>
      <sz val="14"/>
      <name val="Arial"/>
      <family val="2"/>
    </font>
    <font>
      <i/>
      <sz val="10"/>
      <name val="Arial"/>
      <family val="2"/>
    </font>
    <font>
      <i/>
      <sz val="7"/>
      <name val="Arial"/>
      <family val="2"/>
    </font>
    <font>
      <sz val="14"/>
      <name val="Arial"/>
      <family val="2"/>
    </font>
    <font>
      <sz val="6"/>
      <color indexed="8"/>
      <name val="Trebuchet MS"/>
      <family val="2"/>
    </font>
    <font>
      <b/>
      <i/>
      <sz val="10"/>
      <name val="Arial"/>
      <family val="2"/>
    </font>
    <font>
      <b/>
      <sz val="7"/>
      <color indexed="8"/>
      <name val="Arial Black"/>
      <family val="2"/>
    </font>
    <font>
      <b/>
      <sz val="12"/>
      <color indexed="8"/>
      <name val="Arial"/>
      <family val="2"/>
    </font>
    <font>
      <b/>
      <sz val="12"/>
      <color indexed="13"/>
      <name val="Arial"/>
      <family val="2"/>
    </font>
    <font>
      <b/>
      <sz val="12"/>
      <name val="Arial"/>
      <family val="2"/>
    </font>
    <font>
      <sz val="12"/>
      <name val="Arial"/>
      <family val="2"/>
    </font>
    <font>
      <b/>
      <sz val="12"/>
      <name val="Arial"/>
      <family val="2"/>
    </font>
    <font>
      <b/>
      <sz val="14"/>
      <color indexed="14"/>
      <name val="Arial"/>
      <family val="2"/>
    </font>
    <font>
      <b/>
      <sz val="8"/>
      <color indexed="81"/>
      <name val="Tahoma"/>
      <family val="2"/>
    </font>
    <font>
      <b/>
      <sz val="8"/>
      <color indexed="8"/>
      <name val="Arial"/>
      <family val="2"/>
    </font>
    <font>
      <sz val="8"/>
      <name val="Arial"/>
      <family val="2"/>
    </font>
    <font>
      <sz val="8"/>
      <color indexed="81"/>
      <name val="Tahoma"/>
      <family val="2"/>
    </font>
    <font>
      <b/>
      <i/>
      <sz val="14"/>
      <name val="Arial"/>
      <family val="2"/>
    </font>
    <font>
      <b/>
      <i/>
      <sz val="12"/>
      <name val="Arial"/>
      <family val="2"/>
    </font>
    <font>
      <u/>
      <sz val="12"/>
      <name val="Arial"/>
      <family val="2"/>
    </font>
    <font>
      <u/>
      <sz val="10"/>
      <name val="Arial"/>
      <family val="2"/>
    </font>
    <font>
      <sz val="10"/>
      <color indexed="14"/>
      <name val="Arial"/>
      <family val="2"/>
    </font>
    <font>
      <b/>
      <sz val="12"/>
      <color indexed="81"/>
      <name val="Tahoma"/>
      <family val="2"/>
    </font>
    <font>
      <sz val="14"/>
      <name val="Arial"/>
      <family val="2"/>
    </font>
    <font>
      <sz val="14"/>
      <name val="Stage"/>
    </font>
    <font>
      <sz val="12"/>
      <name val="Times New Roman"/>
      <family val="1"/>
    </font>
    <font>
      <b/>
      <sz val="8"/>
      <color indexed="8"/>
      <name val="Arial Black"/>
      <family val="2"/>
    </font>
    <font>
      <b/>
      <sz val="11"/>
      <color indexed="8"/>
      <name val="Century Gothic"/>
      <family val="2"/>
    </font>
    <font>
      <b/>
      <sz val="11"/>
      <color indexed="8"/>
      <name val="Kristen ITC"/>
      <family val="4"/>
    </font>
    <font>
      <b/>
      <u/>
      <sz val="12"/>
      <name val="Arial"/>
      <family val="2"/>
    </font>
    <font>
      <b/>
      <sz val="12"/>
      <color indexed="8"/>
      <name val="Century Gothic"/>
      <family val="2"/>
    </font>
    <font>
      <b/>
      <sz val="6"/>
      <color indexed="8"/>
      <name val="Times New Roman"/>
      <family val="1"/>
    </font>
    <font>
      <b/>
      <sz val="14"/>
      <name val="Arial"/>
      <family val="2"/>
    </font>
    <font>
      <sz val="12"/>
      <name val="Comic Sans MS"/>
      <family val="4"/>
    </font>
    <font>
      <b/>
      <i/>
      <sz val="11"/>
      <color indexed="8"/>
      <name val="Century Gothic"/>
      <family val="2"/>
    </font>
    <font>
      <b/>
      <sz val="16"/>
      <name val="Arial"/>
      <family val="2"/>
    </font>
    <font>
      <b/>
      <i/>
      <sz val="9"/>
      <color indexed="14"/>
      <name val="Century Gothic"/>
      <family val="2"/>
    </font>
    <font>
      <b/>
      <sz val="12"/>
      <color indexed="81"/>
      <name val="Times New Roman"/>
      <family val="1"/>
    </font>
    <font>
      <b/>
      <sz val="12"/>
      <name val="Times New Roman"/>
      <family val="1"/>
    </font>
    <font>
      <b/>
      <sz val="16"/>
      <name val="Times New Roman"/>
      <family val="1"/>
    </font>
    <font>
      <b/>
      <sz val="14"/>
      <name val="Times New Roman"/>
      <family val="1"/>
    </font>
    <font>
      <b/>
      <sz val="8"/>
      <name val="Times New Roman"/>
      <family val="1"/>
    </font>
    <font>
      <b/>
      <sz val="10"/>
      <name val="Times New Roman"/>
      <family val="1"/>
    </font>
    <font>
      <sz val="14"/>
      <name val="Times New Roman"/>
      <family val="1"/>
    </font>
    <font>
      <b/>
      <sz val="20"/>
      <name val="Times New Roman"/>
      <family val="1"/>
    </font>
    <font>
      <sz val="14"/>
      <name val="Wingdings"/>
      <charset val="2"/>
    </font>
    <font>
      <sz val="13"/>
      <name val="Arial"/>
      <family val="2"/>
    </font>
    <font>
      <b/>
      <sz val="13"/>
      <name val="Arial"/>
      <family val="2"/>
    </font>
    <font>
      <sz val="9"/>
      <name val="Arial"/>
      <family val="2"/>
    </font>
    <font>
      <b/>
      <sz val="12"/>
      <color indexed="81"/>
      <name val="Baskerville Old Face"/>
      <family val="1"/>
    </font>
    <font>
      <b/>
      <sz val="13"/>
      <name val="Times New Roman"/>
      <family val="1"/>
    </font>
    <font>
      <i/>
      <sz val="8"/>
      <name val="Times New Roman"/>
      <family val="1"/>
    </font>
    <font>
      <sz val="13"/>
      <name val="Times New Roman"/>
      <family val="1"/>
    </font>
    <font>
      <b/>
      <i/>
      <sz val="8"/>
      <name val="Times New Roman"/>
      <family val="1"/>
    </font>
    <font>
      <sz val="11"/>
      <name val="Times New Roman"/>
      <family val="1"/>
    </font>
    <font>
      <b/>
      <sz val="11"/>
      <name val="Times New Roman"/>
      <family val="1"/>
    </font>
    <font>
      <b/>
      <sz val="24"/>
      <name val="Times New Roman"/>
      <family val="1"/>
    </font>
    <font>
      <i/>
      <sz val="10"/>
      <name val="Times New Roman"/>
      <family val="1"/>
    </font>
    <font>
      <b/>
      <sz val="10.5"/>
      <name val="Times New Roman"/>
      <family val="1"/>
    </font>
    <font>
      <b/>
      <sz val="18"/>
      <name val="Times New Roman"/>
      <family val="1"/>
    </font>
    <font>
      <b/>
      <u/>
      <sz val="13"/>
      <name val="Times New Roman"/>
      <family val="1"/>
    </font>
    <font>
      <sz val="13"/>
      <name val="Wingdings"/>
      <charset val="2"/>
    </font>
    <font>
      <sz val="6.5"/>
      <color indexed="8"/>
      <name val="Trebuchet MS"/>
      <family val="2"/>
    </font>
    <font>
      <b/>
      <sz val="8"/>
      <color indexed="81"/>
      <name val="Times New Roman"/>
      <family val="1"/>
    </font>
    <font>
      <sz val="10"/>
      <name val="Times New Roman"/>
      <family val="1"/>
    </font>
    <font>
      <b/>
      <i/>
      <sz val="11"/>
      <name val="Times New Roman"/>
      <family val="1"/>
    </font>
    <font>
      <b/>
      <sz val="26"/>
      <name val="Stencil"/>
      <family val="5"/>
    </font>
    <font>
      <sz val="10"/>
      <name val="Stencil"/>
      <family val="5"/>
    </font>
    <font>
      <sz val="8"/>
      <name val="Wingdings"/>
      <charset val="2"/>
    </font>
    <font>
      <b/>
      <i/>
      <sz val="12"/>
      <name val="Times New Roman"/>
      <family val="1"/>
    </font>
    <font>
      <b/>
      <sz val="16"/>
      <name val="Poor Richard"/>
      <family val="1"/>
    </font>
    <font>
      <b/>
      <sz val="30"/>
      <name val="Stencil"/>
      <family val="5"/>
    </font>
    <font>
      <i/>
      <sz val="10.5"/>
      <name val="Times New Roman"/>
      <family val="1"/>
    </font>
    <font>
      <b/>
      <u/>
      <sz val="10"/>
      <name val="Times New Roman"/>
      <family val="1"/>
    </font>
    <font>
      <sz val="10.5"/>
      <name val="Times New Roman"/>
      <family val="1"/>
    </font>
    <font>
      <sz val="13"/>
      <color indexed="17"/>
      <name val="Arial"/>
      <family val="2"/>
    </font>
    <font>
      <sz val="13"/>
      <color indexed="30"/>
      <name val="Arial"/>
      <family val="2"/>
    </font>
    <font>
      <sz val="13"/>
      <color indexed="62"/>
      <name val="Arial"/>
      <family val="2"/>
    </font>
    <font>
      <sz val="13"/>
      <color indexed="13"/>
      <name val="Arial"/>
      <family val="2"/>
    </font>
    <font>
      <b/>
      <u/>
      <sz val="12"/>
      <color indexed="13"/>
      <name val="Arial"/>
      <family val="2"/>
    </font>
    <font>
      <b/>
      <sz val="8"/>
      <color indexed="81"/>
      <name val="Tahoma"/>
      <family val="2"/>
    </font>
    <font>
      <sz val="7"/>
      <color indexed="81"/>
      <name val="Trebuchet MS"/>
      <family val="2"/>
    </font>
    <font>
      <sz val="8"/>
      <color indexed="81"/>
      <name val="Trebuchet MS"/>
      <family val="2"/>
    </font>
    <font>
      <sz val="8"/>
      <color indexed="81"/>
      <name val="Tahoma"/>
      <family val="2"/>
    </font>
    <font>
      <b/>
      <sz val="8"/>
      <color indexed="81"/>
      <name val="Trebuchet MS"/>
      <family val="2"/>
    </font>
    <font>
      <sz val="16"/>
      <name val="Baskerville Old Face"/>
      <family val="1"/>
    </font>
    <font>
      <sz val="11"/>
      <name val="Baskerville Old Face"/>
      <family val="1"/>
    </font>
    <font>
      <b/>
      <sz val="11"/>
      <name val="Baskerville Old Face"/>
      <family val="1"/>
    </font>
    <font>
      <sz val="10"/>
      <name val="Baskerville Old Face"/>
      <family val="1"/>
    </font>
    <font>
      <sz val="10"/>
      <name val="Arial"/>
      <family val="1"/>
    </font>
    <font>
      <sz val="13"/>
      <name val="Times New Roman"/>
      <family val="1"/>
      <charset val="2"/>
    </font>
    <font>
      <b/>
      <sz val="14"/>
      <color theme="0"/>
      <name val="Times New Roman"/>
      <family val="1"/>
    </font>
    <font>
      <sz val="10"/>
      <color rgb="FFFF0000"/>
      <name val="Arial"/>
      <family val="2"/>
    </font>
    <font>
      <sz val="9"/>
      <color rgb="FF00B050"/>
      <name val="Century Gothic"/>
      <family val="2"/>
    </font>
    <font>
      <sz val="9"/>
      <color rgb="FF0070C0"/>
      <name val="Century Gothic"/>
      <family val="2"/>
    </font>
    <font>
      <sz val="9"/>
      <color rgb="FF7030A0"/>
      <name val="Century Gothic"/>
      <family val="2"/>
    </font>
    <font>
      <b/>
      <sz val="12"/>
      <color theme="0"/>
      <name val="Times New Roman"/>
      <family val="1"/>
    </font>
  </fonts>
  <fills count="25">
    <fill>
      <patternFill patternType="none"/>
    </fill>
    <fill>
      <patternFill patternType="gray125"/>
    </fill>
    <fill>
      <patternFill patternType="solid">
        <fgColor indexed="11"/>
        <bgColor indexed="10"/>
      </patternFill>
    </fill>
    <fill>
      <patternFill patternType="solid">
        <fgColor indexed="12"/>
        <bgColor indexed="14"/>
      </patternFill>
    </fill>
    <fill>
      <patternFill patternType="solid">
        <fgColor indexed="14"/>
        <bgColor indexed="15"/>
      </patternFill>
    </fill>
    <fill>
      <patternFill patternType="solid">
        <fgColor indexed="43"/>
        <bgColor indexed="10"/>
      </patternFill>
    </fill>
    <fill>
      <patternFill patternType="solid">
        <fgColor indexed="44"/>
        <bgColor indexed="64"/>
      </patternFill>
    </fill>
    <fill>
      <patternFill patternType="solid">
        <fgColor indexed="43"/>
        <bgColor indexed="64"/>
      </patternFill>
    </fill>
    <fill>
      <patternFill patternType="solid">
        <fgColor indexed="51"/>
        <bgColor indexed="64"/>
      </patternFill>
    </fill>
    <fill>
      <patternFill patternType="solid">
        <fgColor indexed="12"/>
        <bgColor indexed="64"/>
      </patternFill>
    </fill>
    <fill>
      <patternFill patternType="solid">
        <fgColor indexed="8"/>
        <bgColor indexed="64"/>
      </patternFill>
    </fill>
    <fill>
      <patternFill patternType="solid">
        <fgColor indexed="41"/>
        <bgColor indexed="15"/>
      </patternFill>
    </fill>
    <fill>
      <patternFill patternType="solid">
        <fgColor indexed="45"/>
        <bgColor indexed="64"/>
      </patternFill>
    </fill>
    <fill>
      <patternFill patternType="solid">
        <fgColor indexed="51"/>
        <bgColor indexed="15"/>
      </patternFill>
    </fill>
    <fill>
      <patternFill patternType="solid">
        <fgColor theme="0"/>
        <bgColor indexed="64"/>
      </patternFill>
    </fill>
    <fill>
      <patternFill patternType="solid">
        <fgColor theme="1"/>
        <bgColor indexed="64"/>
      </patternFill>
    </fill>
    <fill>
      <patternFill patternType="solid">
        <fgColor theme="0" tint="-0.14999847407452621"/>
        <bgColor indexed="64"/>
      </patternFill>
    </fill>
    <fill>
      <patternFill patternType="solid">
        <fgColor rgb="FFCCFFFF"/>
        <bgColor indexed="64"/>
      </patternFill>
    </fill>
    <fill>
      <patternFill patternType="solid">
        <fgColor rgb="FF00FFFF"/>
        <bgColor indexed="64"/>
      </patternFill>
    </fill>
    <fill>
      <patternFill patternType="solid">
        <fgColor rgb="FFFFFF99"/>
        <bgColor indexed="10"/>
      </patternFill>
    </fill>
    <fill>
      <patternFill patternType="solid">
        <fgColor rgb="FF23B9D7"/>
        <bgColor indexed="64"/>
      </patternFill>
    </fill>
    <fill>
      <patternFill patternType="solid">
        <fgColor theme="0"/>
        <bgColor indexed="15"/>
      </patternFill>
    </fill>
    <fill>
      <patternFill patternType="solid">
        <fgColor theme="4" tint="0.79998168889431442"/>
        <bgColor indexed="64"/>
      </patternFill>
    </fill>
    <fill>
      <patternFill patternType="solid">
        <fgColor theme="0" tint="-0.34998626667073579"/>
        <bgColor indexed="64"/>
      </patternFill>
    </fill>
    <fill>
      <patternFill patternType="solid">
        <fgColor rgb="FFFFFFCC"/>
        <bgColor indexed="64"/>
      </patternFill>
    </fill>
  </fills>
  <borders count="149">
    <border>
      <left/>
      <right/>
      <top/>
      <bottom/>
      <diagonal/>
    </border>
    <border>
      <left style="double">
        <color indexed="8"/>
      </left>
      <right/>
      <top style="thin">
        <color indexed="8"/>
      </top>
      <bottom style="thin">
        <color indexed="8"/>
      </bottom>
      <diagonal/>
    </border>
    <border>
      <left style="thin">
        <color indexed="8"/>
      </left>
      <right style="thin">
        <color indexed="64"/>
      </right>
      <top style="thin">
        <color indexed="8"/>
      </top>
      <bottom style="thin">
        <color indexed="8"/>
      </bottom>
      <diagonal/>
    </border>
    <border>
      <left style="double">
        <color indexed="8"/>
      </left>
      <right style="thin">
        <color indexed="8"/>
      </right>
      <top/>
      <bottom style="thin">
        <color indexed="8"/>
      </bottom>
      <diagonal/>
    </border>
    <border>
      <left style="thin">
        <color indexed="8"/>
      </left>
      <right/>
      <top/>
      <bottom/>
      <diagonal/>
    </border>
    <border>
      <left style="thin">
        <color indexed="8"/>
      </left>
      <right style="thin">
        <color indexed="8"/>
      </right>
      <top/>
      <bottom style="thin">
        <color indexed="8"/>
      </bottom>
      <diagonal/>
    </border>
    <border>
      <left style="double">
        <color indexed="8"/>
      </left>
      <right style="thin">
        <color indexed="8"/>
      </right>
      <top style="double">
        <color indexed="8"/>
      </top>
      <bottom style="thin">
        <color indexed="9"/>
      </bottom>
      <diagonal/>
    </border>
    <border>
      <left style="thin">
        <color indexed="8"/>
      </left>
      <right style="thin">
        <color indexed="8"/>
      </right>
      <top style="double">
        <color indexed="8"/>
      </top>
      <bottom style="thin">
        <color indexed="9"/>
      </bottom>
      <diagonal/>
    </border>
    <border>
      <left style="thin">
        <color indexed="8"/>
      </left>
      <right style="double">
        <color indexed="8"/>
      </right>
      <top style="double">
        <color indexed="8"/>
      </top>
      <bottom style="thin">
        <color indexed="9"/>
      </bottom>
      <diagonal/>
    </border>
    <border>
      <left style="double">
        <color indexed="8"/>
      </left>
      <right style="thin">
        <color indexed="8"/>
      </right>
      <top style="thin">
        <color indexed="9"/>
      </top>
      <bottom style="thin">
        <color indexed="9"/>
      </bottom>
      <diagonal/>
    </border>
    <border>
      <left style="thin">
        <color indexed="8"/>
      </left>
      <right style="thin">
        <color indexed="8"/>
      </right>
      <top style="thin">
        <color indexed="9"/>
      </top>
      <bottom style="thin">
        <color indexed="9"/>
      </bottom>
      <diagonal/>
    </border>
    <border>
      <left style="thin">
        <color indexed="8"/>
      </left>
      <right style="double">
        <color indexed="8"/>
      </right>
      <top style="thin">
        <color indexed="9"/>
      </top>
      <bottom style="thin">
        <color indexed="9"/>
      </bottom>
      <diagonal/>
    </border>
    <border>
      <left/>
      <right style="thin">
        <color indexed="8"/>
      </right>
      <top style="thin">
        <color indexed="8"/>
      </top>
      <bottom style="thin">
        <color indexed="8"/>
      </bottom>
      <diagonal/>
    </border>
    <border>
      <left style="double">
        <color indexed="8"/>
      </left>
      <right style="thin">
        <color indexed="9"/>
      </right>
      <top style="thin">
        <color indexed="8"/>
      </top>
      <bottom style="thin">
        <color indexed="8"/>
      </bottom>
      <diagonal/>
    </border>
    <border>
      <left style="thin">
        <color indexed="8"/>
      </left>
      <right/>
      <top style="thin">
        <color indexed="8"/>
      </top>
      <bottom style="thin">
        <color indexed="8"/>
      </bottom>
      <diagonal/>
    </border>
    <border>
      <left style="thin">
        <color indexed="9"/>
      </left>
      <right style="thin">
        <color indexed="9"/>
      </right>
      <top style="thin">
        <color indexed="8"/>
      </top>
      <bottom style="thin">
        <color indexed="8"/>
      </bottom>
      <diagonal/>
    </border>
    <border>
      <left style="thin">
        <color indexed="8"/>
      </left>
      <right style="double">
        <color indexed="8"/>
      </right>
      <top style="thin">
        <color indexed="8"/>
      </top>
      <bottom style="thin">
        <color indexed="8"/>
      </bottom>
      <diagonal/>
    </border>
    <border>
      <left style="thin">
        <color indexed="8"/>
      </left>
      <right style="double">
        <color indexed="8"/>
      </right>
      <top/>
      <bottom style="thin">
        <color indexed="8"/>
      </bottom>
      <diagonal/>
    </border>
    <border>
      <left/>
      <right style="thin">
        <color indexed="8"/>
      </right>
      <top style="thin">
        <color indexed="8"/>
      </top>
      <bottom/>
      <diagonal/>
    </border>
    <border>
      <left style="thin">
        <color indexed="9"/>
      </left>
      <right style="double">
        <color indexed="8"/>
      </right>
      <top style="thin">
        <color indexed="8"/>
      </top>
      <bottom style="thin">
        <color indexed="8"/>
      </bottom>
      <diagonal/>
    </border>
    <border>
      <left style="thin">
        <color indexed="9"/>
      </left>
      <right style="thin">
        <color indexed="8"/>
      </right>
      <top style="thin">
        <color indexed="8"/>
      </top>
      <bottom style="thin">
        <color indexed="8"/>
      </bottom>
      <diagonal/>
    </border>
    <border>
      <left style="thin">
        <color indexed="8"/>
      </left>
      <right style="double">
        <color indexed="8"/>
      </right>
      <top style="thin">
        <color indexed="8"/>
      </top>
      <bottom/>
      <diagonal/>
    </border>
    <border>
      <left style="double">
        <color indexed="8"/>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right style="double">
        <color indexed="8"/>
      </right>
      <top style="thin">
        <color indexed="8"/>
      </top>
      <bottom style="thin">
        <color indexed="8"/>
      </bottom>
      <diagonal/>
    </border>
    <border>
      <left/>
      <right/>
      <top style="thin">
        <color indexed="8"/>
      </top>
      <bottom style="thin">
        <color indexed="8"/>
      </bottom>
      <diagonal/>
    </border>
    <border>
      <left style="double">
        <color indexed="8"/>
      </left>
      <right style="double">
        <color indexed="8"/>
      </right>
      <top style="double">
        <color indexed="8"/>
      </top>
      <bottom style="double">
        <color indexed="8"/>
      </bottom>
      <diagonal/>
    </border>
    <border>
      <left style="thin">
        <color indexed="8"/>
      </left>
      <right/>
      <top/>
      <bottom style="thin">
        <color indexed="8"/>
      </bottom>
      <diagonal/>
    </border>
    <border>
      <left style="thin">
        <color indexed="64"/>
      </left>
      <right/>
      <top style="thin">
        <color indexed="64"/>
      </top>
      <bottom style="thin">
        <color indexed="64"/>
      </bottom>
      <diagonal/>
    </border>
    <border>
      <left/>
      <right style="thin">
        <color indexed="8"/>
      </right>
      <top/>
      <bottom style="thin">
        <color indexed="8"/>
      </bottom>
      <diagonal/>
    </border>
    <border>
      <left style="thin">
        <color indexed="9"/>
      </left>
      <right style="double">
        <color indexed="64"/>
      </right>
      <top style="thin">
        <color indexed="8"/>
      </top>
      <bottom style="thin">
        <color indexed="8"/>
      </bottom>
      <diagonal/>
    </border>
    <border>
      <left/>
      <right/>
      <top style="thin">
        <color indexed="64"/>
      </top>
      <bottom style="thin">
        <color indexed="64"/>
      </bottom>
      <diagonal/>
    </border>
    <border>
      <left style="thin">
        <color indexed="8"/>
      </left>
      <right/>
      <top style="thin">
        <color indexed="8"/>
      </top>
      <bottom/>
      <diagonal/>
    </border>
    <border>
      <left style="thin">
        <color indexed="8"/>
      </left>
      <right style="thin">
        <color indexed="64"/>
      </right>
      <top style="thin">
        <color indexed="64"/>
      </top>
      <bottom style="double">
        <color indexed="64"/>
      </bottom>
      <diagonal/>
    </border>
    <border>
      <left/>
      <right/>
      <top style="double">
        <color indexed="8"/>
      </top>
      <bottom/>
      <diagonal/>
    </border>
    <border>
      <left style="double">
        <color indexed="8"/>
      </left>
      <right style="double">
        <color indexed="8"/>
      </right>
      <top style="thin">
        <color indexed="8"/>
      </top>
      <bottom style="double">
        <color indexed="8"/>
      </bottom>
      <diagonal/>
    </border>
    <border>
      <left style="double">
        <color indexed="8"/>
      </left>
      <right/>
      <top style="thin">
        <color indexed="8"/>
      </top>
      <bottom style="double">
        <color indexed="8"/>
      </bottom>
      <diagonal/>
    </border>
    <border>
      <left style="double">
        <color indexed="8"/>
      </left>
      <right style="thin">
        <color indexed="9"/>
      </right>
      <top style="thin">
        <color indexed="8"/>
      </top>
      <bottom style="double">
        <color indexed="8"/>
      </bottom>
      <diagonal/>
    </border>
    <border>
      <left style="double">
        <color indexed="8"/>
      </left>
      <right style="thin">
        <color indexed="8"/>
      </right>
      <top style="thin">
        <color indexed="8"/>
      </top>
      <bottom style="double">
        <color indexed="8"/>
      </bottom>
      <diagonal/>
    </border>
    <border>
      <left style="thin">
        <color indexed="64"/>
      </left>
      <right/>
      <top style="thin">
        <color indexed="8"/>
      </top>
      <bottom style="thin">
        <color indexed="8"/>
      </bottom>
      <diagonal/>
    </border>
    <border>
      <left/>
      <right/>
      <top style="thin">
        <color indexed="8"/>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double">
        <color indexed="8"/>
      </left>
      <right style="thin">
        <color indexed="8"/>
      </right>
      <top style="double">
        <color indexed="8"/>
      </top>
      <bottom/>
      <diagonal/>
    </border>
    <border>
      <left style="thin">
        <color indexed="8"/>
      </left>
      <right style="thin">
        <color indexed="8"/>
      </right>
      <top style="double">
        <color indexed="8"/>
      </top>
      <bottom/>
      <diagonal/>
    </border>
    <border>
      <left style="thin">
        <color indexed="8"/>
      </left>
      <right style="thin">
        <color indexed="64"/>
      </right>
      <top style="double">
        <color indexed="8"/>
      </top>
      <bottom/>
      <diagonal/>
    </border>
    <border>
      <left/>
      <right style="thin">
        <color indexed="8"/>
      </right>
      <top style="double">
        <color indexed="8"/>
      </top>
      <bottom style="thin">
        <color indexed="8"/>
      </bottom>
      <diagonal/>
    </border>
    <border>
      <left style="thin">
        <color indexed="8"/>
      </left>
      <right style="double">
        <color indexed="8"/>
      </right>
      <top style="double">
        <color indexed="8"/>
      </top>
      <bottom/>
      <diagonal/>
    </border>
    <border>
      <left/>
      <right style="thin">
        <color indexed="9"/>
      </right>
      <top style="thin">
        <color indexed="8"/>
      </top>
      <bottom style="thin">
        <color indexed="8"/>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top/>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8"/>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ck">
        <color indexed="64"/>
      </left>
      <right style="medium">
        <color indexed="64"/>
      </right>
      <top style="medium">
        <color indexed="64"/>
      </top>
      <bottom style="medium">
        <color indexed="64"/>
      </bottom>
      <diagonal/>
    </border>
    <border>
      <left style="thick">
        <color indexed="64"/>
      </left>
      <right style="medium">
        <color indexed="64"/>
      </right>
      <top style="medium">
        <color indexed="64"/>
      </top>
      <bottom/>
      <diagonal/>
    </border>
    <border>
      <left style="thick">
        <color indexed="64"/>
      </left>
      <right style="medium">
        <color indexed="64"/>
      </right>
      <top style="medium">
        <color indexed="64"/>
      </top>
      <bottom style="thin">
        <color indexed="64"/>
      </bottom>
      <diagonal/>
    </border>
    <border>
      <left style="thick">
        <color indexed="64"/>
      </left>
      <right style="medium">
        <color indexed="64"/>
      </right>
      <top style="thin">
        <color indexed="64"/>
      </top>
      <bottom style="thin">
        <color indexed="64"/>
      </bottom>
      <diagonal/>
    </border>
    <border>
      <left style="thick">
        <color indexed="64"/>
      </left>
      <right style="medium">
        <color indexed="64"/>
      </right>
      <top style="thin">
        <color indexed="64"/>
      </top>
      <bottom/>
      <diagonal/>
    </border>
    <border>
      <left style="medium">
        <color indexed="64"/>
      </left>
      <right/>
      <top style="thin">
        <color indexed="64"/>
      </top>
      <bottom style="medium">
        <color indexed="64"/>
      </bottom>
      <diagonal/>
    </border>
    <border>
      <left style="thick">
        <color indexed="64"/>
      </left>
      <right style="medium">
        <color indexed="64"/>
      </right>
      <top style="thin">
        <color indexed="64"/>
      </top>
      <bottom style="medium">
        <color indexed="64"/>
      </bottom>
      <diagonal/>
    </border>
    <border>
      <left/>
      <right style="thin">
        <color indexed="64"/>
      </right>
      <top/>
      <bottom style="medium">
        <color indexed="64"/>
      </bottom>
      <diagonal/>
    </border>
    <border>
      <left style="thin">
        <color indexed="64"/>
      </left>
      <right/>
      <top style="thin">
        <color indexed="64"/>
      </top>
      <bottom/>
      <diagonal/>
    </border>
    <border>
      <left style="thin">
        <color indexed="9"/>
      </left>
      <right/>
      <top style="thin">
        <color indexed="8"/>
      </top>
      <bottom style="thin">
        <color indexed="8"/>
      </bottom>
      <diagonal/>
    </border>
    <border>
      <left/>
      <right style="double">
        <color indexed="8"/>
      </right>
      <top style="double">
        <color indexed="8"/>
      </top>
      <bottom/>
      <diagonal/>
    </border>
    <border>
      <left/>
      <right style="thin">
        <color indexed="8"/>
      </right>
      <top style="thin">
        <color indexed="8"/>
      </top>
      <bottom style="double">
        <color indexed="8"/>
      </bottom>
      <diagonal/>
    </border>
    <border>
      <left/>
      <right style="double">
        <color indexed="8"/>
      </right>
      <top style="double">
        <color indexed="8"/>
      </top>
      <bottom style="thin">
        <color indexed="9"/>
      </bottom>
      <diagonal/>
    </border>
    <border>
      <left/>
      <right style="double">
        <color indexed="8"/>
      </right>
      <top style="thin">
        <color indexed="9"/>
      </top>
      <bottom style="thin">
        <color indexed="9"/>
      </bottom>
      <diagonal/>
    </border>
    <border>
      <left/>
      <right style="double">
        <color indexed="8"/>
      </right>
      <top/>
      <bottom style="thin">
        <color indexed="8"/>
      </bottom>
      <diagonal/>
    </border>
    <border>
      <left style="thin">
        <color indexed="64"/>
      </left>
      <right style="double">
        <color indexed="8"/>
      </right>
      <top style="thin">
        <color indexed="64"/>
      </top>
      <bottom style="thin">
        <color indexed="64"/>
      </bottom>
      <diagonal/>
    </border>
    <border>
      <left style="thin">
        <color indexed="64"/>
      </left>
      <right style="double">
        <color indexed="8"/>
      </right>
      <top style="thin">
        <color indexed="64"/>
      </top>
      <bottom style="double">
        <color indexed="64"/>
      </bottom>
      <diagonal/>
    </border>
    <border>
      <left style="double">
        <color indexed="8"/>
      </left>
      <right style="thick">
        <color indexed="8"/>
      </right>
      <top style="thin">
        <color indexed="8"/>
      </top>
      <bottom style="double">
        <color indexed="8"/>
      </bottom>
      <diagonal/>
    </border>
    <border>
      <left style="double">
        <color indexed="64"/>
      </left>
      <right/>
      <top style="thin">
        <color indexed="64"/>
      </top>
      <bottom style="thin">
        <color indexed="64"/>
      </bottom>
      <diagonal/>
    </border>
    <border>
      <left/>
      <right style="thin">
        <color indexed="8"/>
      </right>
      <top/>
      <bottom/>
      <diagonal/>
    </border>
    <border>
      <left/>
      <right style="double">
        <color indexed="8"/>
      </right>
      <top style="thin">
        <color indexed="64"/>
      </top>
      <bottom style="thin">
        <color indexed="64"/>
      </bottom>
      <diagonal/>
    </border>
    <border>
      <left style="thin">
        <color indexed="8"/>
      </left>
      <right/>
      <top style="double">
        <color indexed="8"/>
      </top>
      <bottom style="thin">
        <color indexed="8"/>
      </bottom>
      <diagonal/>
    </border>
    <border>
      <left/>
      <right/>
      <top style="double">
        <color indexed="8"/>
      </top>
      <bottom style="thin">
        <color indexed="8"/>
      </bottom>
      <diagonal/>
    </border>
    <border>
      <left/>
      <right style="thin">
        <color indexed="8"/>
      </right>
      <top style="double">
        <color indexed="8"/>
      </top>
      <bottom/>
      <diagonal/>
    </border>
    <border>
      <left style="double">
        <color indexed="8"/>
      </left>
      <right/>
      <top style="double">
        <color indexed="8"/>
      </top>
      <bottom style="thin">
        <color indexed="8"/>
      </bottom>
      <diagonal/>
    </border>
    <border>
      <left/>
      <right style="double">
        <color indexed="8"/>
      </right>
      <top style="double">
        <color indexed="8"/>
      </top>
      <bottom style="thin">
        <color indexed="8"/>
      </bottom>
      <diagonal/>
    </border>
    <border>
      <left/>
      <right style="thin">
        <color indexed="8"/>
      </right>
      <top style="thin">
        <color indexed="64"/>
      </top>
      <bottom style="thin">
        <color indexed="64"/>
      </bottom>
      <diagonal/>
    </border>
    <border>
      <left style="double">
        <color indexed="8"/>
      </left>
      <right/>
      <top style="double">
        <color indexed="8"/>
      </top>
      <bottom/>
      <diagonal/>
    </border>
    <border>
      <left style="double">
        <color indexed="8"/>
      </left>
      <right/>
      <top/>
      <bottom style="thin">
        <color indexed="8"/>
      </bottom>
      <diagonal/>
    </border>
    <border>
      <left/>
      <right/>
      <top/>
      <bottom style="thin">
        <color indexed="8"/>
      </bottom>
      <diagonal/>
    </border>
    <border>
      <left style="thin">
        <color indexed="8"/>
      </left>
      <right/>
      <top style="double">
        <color indexed="8"/>
      </top>
      <bottom/>
      <diagonal/>
    </border>
    <border>
      <left style="thin">
        <color indexed="64"/>
      </left>
      <right/>
      <top style="double">
        <color indexed="8"/>
      </top>
      <bottom/>
      <diagonal/>
    </border>
    <border>
      <left/>
      <right style="thin">
        <color indexed="64"/>
      </right>
      <top style="double">
        <color indexed="8"/>
      </top>
      <bottom/>
      <diagonal/>
    </border>
    <border>
      <left style="thin">
        <color indexed="64"/>
      </left>
      <right/>
      <top style="double">
        <color indexed="8"/>
      </top>
      <bottom style="thin">
        <color indexed="64"/>
      </bottom>
      <diagonal/>
    </border>
    <border>
      <left/>
      <right style="thin">
        <color indexed="8"/>
      </right>
      <top style="double">
        <color indexed="8"/>
      </top>
      <bottom style="thin">
        <color indexed="64"/>
      </bottom>
      <diagonal/>
    </border>
    <border>
      <left style="double">
        <color indexed="64"/>
      </left>
      <right/>
      <top style="double">
        <color indexed="8"/>
      </top>
      <bottom/>
      <diagonal/>
    </border>
    <border>
      <left style="double">
        <color indexed="64"/>
      </left>
      <right/>
      <top/>
      <bottom style="thin">
        <color indexed="64"/>
      </bottom>
      <diagonal/>
    </border>
    <border>
      <left style="thin">
        <color indexed="64"/>
      </left>
      <right style="thin">
        <color indexed="64"/>
      </right>
      <top style="double">
        <color indexed="64"/>
      </top>
      <bottom/>
      <diagonal/>
    </border>
    <border>
      <left style="thick">
        <color indexed="64"/>
      </left>
      <right style="medium">
        <color indexed="64"/>
      </right>
      <top/>
      <bottom/>
      <diagonal/>
    </border>
    <border>
      <left style="thick">
        <color indexed="64"/>
      </left>
      <right style="medium">
        <color indexed="64"/>
      </right>
      <top/>
      <bottom style="medium">
        <color indexed="64"/>
      </bottom>
      <diagonal/>
    </border>
    <border>
      <left style="medium">
        <color indexed="64"/>
      </left>
      <right style="medium">
        <color indexed="64"/>
      </right>
      <top/>
      <bottom/>
      <diagonal/>
    </border>
    <border>
      <left style="thick">
        <color indexed="64"/>
      </left>
      <right/>
      <top style="medium">
        <color indexed="64"/>
      </top>
      <bottom style="medium">
        <color indexed="64"/>
      </bottom>
      <diagonal/>
    </border>
    <border>
      <left style="double">
        <color indexed="8"/>
      </left>
      <right style="double">
        <color indexed="8"/>
      </right>
      <top/>
      <bottom/>
      <diagonal/>
    </border>
    <border>
      <left style="thin">
        <color indexed="64"/>
      </left>
      <right/>
      <top style="thin">
        <color indexed="64"/>
      </top>
      <bottom style="thin">
        <color indexed="8"/>
      </bottom>
      <diagonal/>
    </border>
    <border>
      <left/>
      <right style="thin">
        <color indexed="64"/>
      </right>
      <top style="thin">
        <color indexed="64"/>
      </top>
      <bottom style="thin">
        <color indexed="8"/>
      </bottom>
      <diagonal/>
    </border>
    <border>
      <left style="thin">
        <color indexed="8"/>
      </left>
      <right style="thin">
        <color indexed="8"/>
      </right>
      <top/>
      <bottom style="thin">
        <color indexed="64"/>
      </bottom>
      <diagonal/>
    </border>
    <border>
      <left/>
      <right style="thin">
        <color indexed="64"/>
      </right>
      <top style="thin">
        <color indexed="8"/>
      </top>
      <bottom style="thin">
        <color indexed="8"/>
      </bottom>
      <diagonal/>
    </border>
    <border>
      <left style="double">
        <color indexed="8"/>
      </left>
      <right/>
      <top style="double">
        <color indexed="8"/>
      </top>
      <bottom style="double">
        <color indexed="8"/>
      </bottom>
      <diagonal/>
    </border>
    <border>
      <left/>
      <right style="double">
        <color indexed="8"/>
      </right>
      <top style="double">
        <color indexed="8"/>
      </top>
      <bottom style="double">
        <color indexed="8"/>
      </bottom>
      <diagonal/>
    </border>
    <border>
      <left style="double">
        <color indexed="8"/>
      </left>
      <right/>
      <top style="thin">
        <color indexed="64"/>
      </top>
      <bottom style="thin">
        <color indexed="64"/>
      </bottom>
      <diagonal/>
    </border>
    <border>
      <left style="double">
        <color indexed="8"/>
      </left>
      <right style="thin">
        <color indexed="8"/>
      </right>
      <top/>
      <bottom style="thin">
        <color indexed="64"/>
      </bottom>
      <diagonal/>
    </border>
    <border>
      <left style="thin">
        <color indexed="8"/>
      </left>
      <right style="thin">
        <color indexed="64"/>
      </right>
      <top/>
      <bottom style="thin">
        <color indexed="64"/>
      </bottom>
      <diagonal/>
    </border>
    <border>
      <left style="thin">
        <color indexed="64"/>
      </left>
      <right style="double">
        <color indexed="8"/>
      </right>
      <top style="double">
        <color indexed="8"/>
      </top>
      <bottom/>
      <diagonal/>
    </border>
    <border>
      <left style="thin">
        <color indexed="64"/>
      </left>
      <right style="double">
        <color indexed="8"/>
      </right>
      <top/>
      <bottom style="thin">
        <color indexed="8"/>
      </bottom>
      <diagonal/>
    </border>
    <border>
      <left style="thin">
        <color indexed="64"/>
      </left>
      <right style="thin">
        <color indexed="64"/>
      </right>
      <top/>
      <bottom/>
      <diagonal/>
    </border>
  </borders>
  <cellStyleXfs count="3">
    <xf numFmtId="0" fontId="0" fillId="0" borderId="0"/>
    <xf numFmtId="184" fontId="1" fillId="0" borderId="0" applyFont="0" applyFill="0" applyBorder="0" applyAlignment="0" applyProtection="0"/>
    <xf numFmtId="173" fontId="1" fillId="0" borderId="0" applyFont="0" applyFill="0" applyBorder="0" applyAlignment="0" applyProtection="0"/>
  </cellStyleXfs>
  <cellXfs count="920">
    <xf numFmtId="0" fontId="0" fillId="0" borderId="0" xfId="0"/>
    <xf numFmtId="0" fontId="10" fillId="0" borderId="0" xfId="0" applyFont="1" applyAlignment="1"/>
    <xf numFmtId="0" fontId="0" fillId="0" borderId="0" xfId="0" applyAlignment="1"/>
    <xf numFmtId="0" fontId="16" fillId="2" borderId="1" xfId="0" applyFont="1" applyFill="1" applyBorder="1" applyAlignment="1">
      <alignment horizontal="center" vertical="center"/>
    </xf>
    <xf numFmtId="0" fontId="6" fillId="0" borderId="0" xfId="0" applyFont="1" applyAlignment="1">
      <alignment horizontal="center" vertical="center" wrapText="1"/>
    </xf>
    <xf numFmtId="49" fontId="4" fillId="2" borderId="2" xfId="0" applyNumberFormat="1" applyFont="1" applyFill="1" applyBorder="1" applyAlignment="1">
      <alignment horizontal="center" vertical="center"/>
    </xf>
    <xf numFmtId="49" fontId="5" fillId="0" borderId="0" xfId="0" applyNumberFormat="1" applyFont="1" applyBorder="1" applyAlignment="1">
      <alignment horizontal="left" vertical="center"/>
    </xf>
    <xf numFmtId="0" fontId="2" fillId="3" borderId="3" xfId="0" applyFont="1" applyFill="1" applyBorder="1" applyAlignment="1">
      <alignment horizontal="center" vertical="center" wrapText="1"/>
    </xf>
    <xf numFmtId="0" fontId="2" fillId="3" borderId="4" xfId="0" applyFont="1" applyFill="1" applyBorder="1" applyAlignment="1">
      <alignment horizontal="center" vertical="center" wrapText="1"/>
    </xf>
    <xf numFmtId="0" fontId="2" fillId="3" borderId="5" xfId="0" applyFont="1" applyFill="1" applyBorder="1" applyAlignment="1">
      <alignment horizontal="center" vertical="center" wrapText="1"/>
    </xf>
    <xf numFmtId="0" fontId="6" fillId="0" borderId="0" xfId="0" applyFont="1" applyBorder="1" applyAlignment="1">
      <alignment horizontal="center" vertical="center" wrapText="1"/>
    </xf>
    <xf numFmtId="0" fontId="7" fillId="0" borderId="0" xfId="0" applyFont="1" applyBorder="1" applyAlignment="1"/>
    <xf numFmtId="0" fontId="0" fillId="0" borderId="0" xfId="0" applyAlignment="1">
      <alignment horizontal="center"/>
    </xf>
    <xf numFmtId="0" fontId="36" fillId="0" borderId="0" xfId="0" applyFont="1" applyAlignment="1">
      <alignment horizontal="center"/>
    </xf>
    <xf numFmtId="0" fontId="39" fillId="0" borderId="0" xfId="0" applyFont="1" applyAlignment="1">
      <alignment horizontal="center"/>
    </xf>
    <xf numFmtId="0" fontId="0" fillId="0" borderId="0" xfId="0" applyAlignment="1" applyProtection="1"/>
    <xf numFmtId="0" fontId="27" fillId="0" borderId="0" xfId="0" applyFont="1" applyAlignment="1" applyProtection="1">
      <alignment horizontal="center" vertical="center"/>
    </xf>
    <xf numFmtId="0" fontId="7" fillId="0" borderId="0" xfId="0" applyFont="1" applyBorder="1" applyAlignment="1" applyProtection="1"/>
    <xf numFmtId="0" fontId="10" fillId="0" borderId="0" xfId="0" applyFont="1" applyAlignment="1" applyProtection="1"/>
    <xf numFmtId="0" fontId="2" fillId="2" borderId="6" xfId="0" applyFont="1" applyFill="1" applyBorder="1" applyAlignment="1" applyProtection="1">
      <alignment horizontal="center" vertical="center" wrapText="1"/>
    </xf>
    <xf numFmtId="0" fontId="2" fillId="2" borderId="7" xfId="0" applyFont="1" applyFill="1" applyBorder="1" applyAlignment="1" applyProtection="1">
      <alignment horizontal="center" vertical="center" wrapText="1"/>
    </xf>
    <xf numFmtId="0" fontId="2" fillId="2" borderId="8" xfId="0" applyFont="1" applyFill="1" applyBorder="1" applyAlignment="1" applyProtection="1">
      <alignment horizontal="center" vertical="center" wrapText="1"/>
    </xf>
    <xf numFmtId="0" fontId="6" fillId="3" borderId="9" xfId="0" applyFont="1" applyFill="1" applyBorder="1" applyAlignment="1" applyProtection="1">
      <alignment horizontal="center" vertical="center" wrapText="1"/>
    </xf>
    <xf numFmtId="0" fontId="6" fillId="3" borderId="10" xfId="0" applyFont="1" applyFill="1" applyBorder="1" applyAlignment="1" applyProtection="1">
      <alignment horizontal="center" vertical="center" wrapText="1"/>
    </xf>
    <xf numFmtId="0" fontId="6" fillId="3" borderId="11" xfId="0" applyFont="1" applyFill="1" applyBorder="1" applyAlignment="1" applyProtection="1">
      <alignment horizontal="center" vertical="center" wrapText="1"/>
    </xf>
    <xf numFmtId="49" fontId="5" fillId="0" borderId="0" xfId="0" applyNumberFormat="1" applyFont="1" applyBorder="1" applyAlignment="1" applyProtection="1">
      <alignment horizontal="left" vertical="center"/>
    </xf>
    <xf numFmtId="0" fontId="14" fillId="4" borderId="12" xfId="0" applyFont="1" applyFill="1" applyBorder="1" applyAlignment="1" applyProtection="1">
      <alignment horizontal="center" vertical="center" wrapText="1"/>
    </xf>
    <xf numFmtId="0" fontId="12" fillId="4" borderId="13" xfId="0" applyFont="1" applyFill="1" applyBorder="1" applyAlignment="1" applyProtection="1">
      <alignment horizontal="center" vertical="top" wrapText="1"/>
    </xf>
    <xf numFmtId="0" fontId="13" fillId="4" borderId="14" xfId="0" applyFont="1" applyFill="1" applyBorder="1" applyAlignment="1" applyProtection="1">
      <alignment horizontal="center" vertical="top"/>
    </xf>
    <xf numFmtId="0" fontId="13" fillId="4" borderId="15" xfId="0" applyFont="1" applyFill="1" applyBorder="1" applyAlignment="1" applyProtection="1">
      <alignment horizontal="center" vertical="top"/>
    </xf>
    <xf numFmtId="0" fontId="14" fillId="4" borderId="12" xfId="0" applyFont="1" applyFill="1" applyBorder="1" applyAlignment="1" applyProtection="1">
      <alignment horizontal="center" vertical="top"/>
    </xf>
    <xf numFmtId="49" fontId="15" fillId="0" borderId="16" xfId="0" applyNumberFormat="1" applyFont="1" applyBorder="1" applyAlignment="1" applyProtection="1">
      <alignment horizontal="center"/>
    </xf>
    <xf numFmtId="0" fontId="6" fillId="4" borderId="3" xfId="0" applyFont="1" applyFill="1" applyBorder="1" applyAlignment="1" applyProtection="1">
      <alignment horizontal="center" vertical="center" wrapText="1"/>
    </xf>
    <xf numFmtId="0" fontId="6" fillId="4" borderId="5" xfId="0" applyFont="1" applyFill="1" applyBorder="1" applyAlignment="1" applyProtection="1">
      <alignment horizontal="center" vertical="center" wrapText="1"/>
    </xf>
    <xf numFmtId="0" fontId="6" fillId="4" borderId="17" xfId="0" applyFont="1" applyFill="1" applyBorder="1" applyAlignment="1" applyProtection="1">
      <alignment horizontal="center" vertical="center" wrapText="1"/>
    </xf>
    <xf numFmtId="0" fontId="2" fillId="3" borderId="3" xfId="0" applyFont="1" applyFill="1" applyBorder="1" applyAlignment="1" applyProtection="1">
      <alignment horizontal="center" vertical="center" wrapText="1"/>
    </xf>
    <xf numFmtId="0" fontId="2" fillId="3" borderId="5" xfId="0" applyFont="1" applyFill="1" applyBorder="1" applyAlignment="1" applyProtection="1">
      <alignment horizontal="center" vertical="center" wrapText="1"/>
    </xf>
    <xf numFmtId="0" fontId="2" fillId="3" borderId="4" xfId="0" applyFont="1" applyFill="1" applyBorder="1" applyAlignment="1" applyProtection="1">
      <alignment horizontal="center" vertical="center" wrapText="1"/>
    </xf>
    <xf numFmtId="0" fontId="2" fillId="3" borderId="18" xfId="0" applyFont="1" applyFill="1" applyBorder="1" applyAlignment="1" applyProtection="1">
      <alignment horizontal="center" vertical="center" wrapText="1"/>
    </xf>
    <xf numFmtId="0" fontId="2" fillId="3" borderId="1" xfId="0" applyFont="1" applyFill="1" applyBorder="1" applyAlignment="1" applyProtection="1">
      <alignment horizontal="center" vertical="center" wrapText="1"/>
    </xf>
    <xf numFmtId="0" fontId="2" fillId="3" borderId="19" xfId="0" applyFont="1" applyFill="1" applyBorder="1" applyAlignment="1" applyProtection="1">
      <alignment horizontal="center" vertical="center" wrapText="1"/>
    </xf>
    <xf numFmtId="0" fontId="2" fillId="3" borderId="14" xfId="0" applyFont="1" applyFill="1" applyBorder="1" applyAlignment="1" applyProtection="1">
      <alignment horizontal="center" vertical="center" wrapText="1"/>
    </xf>
    <xf numFmtId="0" fontId="2" fillId="3" borderId="20" xfId="0" applyFont="1" applyFill="1" applyBorder="1" applyAlignment="1" applyProtection="1">
      <alignment horizontal="center" vertical="center" wrapText="1"/>
    </xf>
    <xf numFmtId="0" fontId="2" fillId="3" borderId="12" xfId="0" applyFont="1" applyFill="1" applyBorder="1" applyAlignment="1" applyProtection="1">
      <alignment horizontal="center" vertical="center" wrapText="1"/>
    </xf>
    <xf numFmtId="49" fontId="2" fillId="3" borderId="21" xfId="0" applyNumberFormat="1" applyFont="1" applyFill="1" applyBorder="1" applyAlignment="1" applyProtection="1">
      <alignment horizontal="center" vertical="center" wrapText="1"/>
    </xf>
    <xf numFmtId="0" fontId="2" fillId="3" borderId="22" xfId="0" applyFont="1" applyFill="1" applyBorder="1" applyAlignment="1" applyProtection="1">
      <alignment horizontal="center" vertical="center" wrapText="1"/>
    </xf>
    <xf numFmtId="0" fontId="2" fillId="3" borderId="23" xfId="0" applyFont="1" applyFill="1" applyBorder="1" applyAlignment="1" applyProtection="1">
      <alignment horizontal="center" vertical="center" wrapText="1"/>
    </xf>
    <xf numFmtId="0" fontId="2" fillId="3" borderId="16" xfId="0" applyFont="1" applyFill="1" applyBorder="1" applyAlignment="1" applyProtection="1">
      <alignment horizontal="center" vertical="center" wrapText="1"/>
    </xf>
    <xf numFmtId="0" fontId="16" fillId="2" borderId="1" xfId="0" applyFont="1" applyFill="1" applyBorder="1" applyAlignment="1" applyProtection="1">
      <alignment horizontal="center" vertical="center"/>
    </xf>
    <xf numFmtId="49" fontId="4" fillId="2" borderId="2" xfId="0" applyNumberFormat="1" applyFont="1" applyFill="1" applyBorder="1" applyAlignment="1" applyProtection="1">
      <alignment horizontal="center" vertical="center"/>
    </xf>
    <xf numFmtId="178" fontId="29" fillId="2" borderId="13" xfId="0" applyNumberFormat="1" applyFont="1" applyFill="1" applyBorder="1" applyAlignment="1" applyProtection="1">
      <alignment horizontal="right" vertical="center"/>
    </xf>
    <xf numFmtId="178" fontId="29" fillId="2" borderId="24" xfId="0" applyNumberFormat="1" applyFont="1" applyFill="1" applyBorder="1" applyAlignment="1" applyProtection="1">
      <alignment horizontal="right" vertical="center"/>
    </xf>
    <xf numFmtId="178" fontId="29" fillId="2" borderId="25" xfId="0" applyNumberFormat="1" applyFont="1" applyFill="1" applyBorder="1" applyAlignment="1" applyProtection="1">
      <alignment horizontal="right" vertical="center"/>
    </xf>
    <xf numFmtId="178" fontId="29" fillId="2" borderId="15" xfId="0" applyNumberFormat="1" applyFont="1" applyFill="1" applyBorder="1" applyAlignment="1" applyProtection="1">
      <alignment horizontal="right" vertical="center"/>
    </xf>
    <xf numFmtId="178" fontId="29" fillId="2" borderId="14" xfId="0" applyNumberFormat="1" applyFont="1" applyFill="1" applyBorder="1" applyAlignment="1" applyProtection="1">
      <alignment horizontal="right" vertical="center"/>
    </xf>
    <xf numFmtId="178" fontId="29" fillId="2" borderId="26" xfId="0" applyNumberFormat="1" applyFont="1" applyFill="1" applyBorder="1" applyAlignment="1" applyProtection="1">
      <alignment horizontal="right" vertical="center"/>
    </xf>
    <xf numFmtId="2" fontId="29" fillId="2" borderId="22" xfId="0" applyNumberFormat="1" applyFont="1" applyFill="1" applyBorder="1" applyAlignment="1" applyProtection="1">
      <alignment horizontal="right" vertical="center"/>
    </xf>
    <xf numFmtId="2" fontId="29" fillId="2" borderId="23" xfId="0" applyNumberFormat="1" applyFont="1" applyFill="1" applyBorder="1" applyAlignment="1" applyProtection="1">
      <alignment horizontal="right" vertical="center"/>
    </xf>
    <xf numFmtId="2" fontId="29" fillId="2" borderId="16" xfId="0" applyNumberFormat="1" applyFont="1" applyFill="1" applyBorder="1" applyAlignment="1" applyProtection="1">
      <alignment horizontal="right" vertical="center"/>
    </xf>
    <xf numFmtId="178" fontId="29" fillId="5" borderId="25" xfId="0" applyNumberFormat="1" applyFont="1" applyFill="1" applyBorder="1" applyAlignment="1" applyProtection="1">
      <alignment horizontal="right" vertical="center"/>
      <protection locked="0"/>
    </xf>
    <xf numFmtId="0" fontId="0" fillId="0" borderId="0" xfId="0" applyAlignment="1" applyProtection="1">
      <alignment horizontal="center"/>
    </xf>
    <xf numFmtId="0" fontId="10" fillId="0" borderId="0" xfId="0" applyFont="1" applyAlignment="1" applyProtection="1">
      <alignment horizontal="center"/>
    </xf>
    <xf numFmtId="0" fontId="6" fillId="0" borderId="0" xfId="0" applyFont="1" applyFill="1" applyBorder="1" applyAlignment="1">
      <alignment horizontal="center" vertical="center" wrapText="1"/>
    </xf>
    <xf numFmtId="0" fontId="6" fillId="0" borderId="0" xfId="0" applyFont="1" applyAlignment="1" applyProtection="1">
      <alignment horizontal="center" vertical="center" wrapText="1"/>
    </xf>
    <xf numFmtId="0" fontId="42" fillId="2" borderId="22" xfId="0" applyFont="1" applyFill="1" applyBorder="1" applyAlignment="1" applyProtection="1">
      <alignment horizontal="center" vertical="center"/>
    </xf>
    <xf numFmtId="49" fontId="29" fillId="0" borderId="23" xfId="0" applyNumberFormat="1" applyFont="1" applyBorder="1" applyAlignment="1" applyProtection="1">
      <alignment horizontal="center" vertical="center"/>
    </xf>
    <xf numFmtId="49" fontId="29" fillId="0" borderId="27" xfId="0" applyNumberFormat="1" applyFont="1" applyBorder="1" applyAlignment="1" applyProtection="1">
      <alignment horizontal="left" vertical="center"/>
    </xf>
    <xf numFmtId="0" fontId="51" fillId="0" borderId="0" xfId="0" applyFont="1" applyAlignment="1" applyProtection="1">
      <alignment horizontal="center" vertical="center"/>
    </xf>
    <xf numFmtId="49" fontId="29" fillId="0" borderId="13" xfId="0" applyNumberFormat="1" applyFont="1" applyBorder="1" applyAlignment="1" applyProtection="1">
      <alignment horizontal="center" vertical="center"/>
    </xf>
    <xf numFmtId="49" fontId="29" fillId="0" borderId="24" xfId="0" applyNumberFormat="1" applyFont="1" applyBorder="1" applyAlignment="1" applyProtection="1">
      <alignment horizontal="center" vertical="center"/>
    </xf>
    <xf numFmtId="175" fontId="29" fillId="0" borderId="25" xfId="0" applyNumberFormat="1" applyFont="1" applyBorder="1" applyAlignment="1" applyProtection="1">
      <alignment horizontal="center" vertical="center"/>
    </xf>
    <xf numFmtId="175" fontId="29" fillId="0" borderId="15" xfId="0" applyNumberFormat="1" applyFont="1" applyBorder="1" applyAlignment="1" applyProtection="1">
      <alignment horizontal="center" vertical="center"/>
    </xf>
    <xf numFmtId="178" fontId="29" fillId="0" borderId="12" xfId="0" applyNumberFormat="1" applyFont="1" applyBorder="1" applyAlignment="1" applyProtection="1">
      <alignment horizontal="right" vertical="center"/>
    </xf>
    <xf numFmtId="175" fontId="29" fillId="0" borderId="14" xfId="0" applyNumberFormat="1" applyFont="1" applyBorder="1" applyAlignment="1" applyProtection="1">
      <alignment horizontal="center" vertical="center"/>
    </xf>
    <xf numFmtId="178" fontId="29" fillId="0" borderId="25" xfId="0" applyNumberFormat="1" applyFont="1" applyBorder="1" applyAlignment="1" applyProtection="1">
      <alignment horizontal="right" vertical="center"/>
    </xf>
    <xf numFmtId="178" fontId="29" fillId="3" borderId="17" xfId="0" applyNumberFormat="1" applyFont="1" applyFill="1" applyBorder="1" applyAlignment="1" applyProtection="1">
      <alignment horizontal="right" vertical="center"/>
    </xf>
    <xf numFmtId="2" fontId="29" fillId="0" borderId="22" xfId="0" applyNumberFormat="1" applyFont="1" applyBorder="1" applyAlignment="1" applyProtection="1">
      <alignment horizontal="center" vertical="center"/>
    </xf>
    <xf numFmtId="2" fontId="29" fillId="0" borderId="23" xfId="0" applyNumberFormat="1" applyFont="1" applyBorder="1" applyAlignment="1" applyProtection="1">
      <alignment horizontal="center" vertical="center"/>
    </xf>
    <xf numFmtId="2" fontId="29" fillId="0" borderId="16" xfId="0" applyNumberFormat="1" applyFont="1" applyBorder="1" applyAlignment="1" applyProtection="1">
      <alignment horizontal="center" vertical="center"/>
    </xf>
    <xf numFmtId="2" fontId="22" fillId="0" borderId="0" xfId="0" applyNumberFormat="1" applyFont="1" applyAlignment="1" applyProtection="1">
      <alignment horizontal="center"/>
    </xf>
    <xf numFmtId="49" fontId="29" fillId="0" borderId="14" xfId="0" applyNumberFormat="1" applyFont="1" applyBorder="1" applyAlignment="1" applyProtection="1">
      <alignment horizontal="left" vertical="center"/>
    </xf>
    <xf numFmtId="0" fontId="51" fillId="0" borderId="28" xfId="0" applyFont="1" applyBorder="1" applyAlignment="1" applyProtection="1">
      <alignment horizontal="center" vertical="center"/>
    </xf>
    <xf numFmtId="2" fontId="29" fillId="0" borderId="3" xfId="0" applyNumberFormat="1" applyFont="1" applyBorder="1" applyAlignment="1" applyProtection="1">
      <alignment horizontal="center" vertical="center"/>
    </xf>
    <xf numFmtId="2" fontId="29" fillId="0" borderId="29" xfId="0" applyNumberFormat="1" applyFont="1" applyBorder="1" applyAlignment="1" applyProtection="1">
      <alignment horizontal="center" vertical="center"/>
    </xf>
    <xf numFmtId="2" fontId="29" fillId="0" borderId="5" xfId="0" applyNumberFormat="1" applyFont="1" applyBorder="1" applyAlignment="1" applyProtection="1">
      <alignment horizontal="center" vertical="center"/>
    </xf>
    <xf numFmtId="2" fontId="29" fillId="0" borderId="27" xfId="0" applyNumberFormat="1" applyFont="1" applyBorder="1" applyAlignment="1" applyProtection="1">
      <alignment horizontal="center" vertical="center"/>
    </xf>
    <xf numFmtId="2" fontId="29" fillId="0" borderId="17" xfId="0" applyNumberFormat="1" applyFont="1" applyBorder="1" applyAlignment="1" applyProtection="1">
      <alignment horizontal="center" vertical="center"/>
    </xf>
    <xf numFmtId="2" fontId="29" fillId="0" borderId="12" xfId="0" applyNumberFormat="1" applyFont="1" applyBorder="1" applyAlignment="1" applyProtection="1">
      <alignment horizontal="center" vertical="center"/>
    </xf>
    <xf numFmtId="2" fontId="29" fillId="0" borderId="14" xfId="0" applyNumberFormat="1" applyFont="1" applyBorder="1" applyAlignment="1" applyProtection="1">
      <alignment horizontal="center" vertical="center"/>
    </xf>
    <xf numFmtId="2" fontId="29" fillId="0" borderId="30" xfId="0" applyNumberFormat="1" applyFont="1" applyBorder="1" applyAlignment="1" applyProtection="1">
      <alignment horizontal="center" vertical="center"/>
    </xf>
    <xf numFmtId="2" fontId="29" fillId="0" borderId="25" xfId="0" applyNumberFormat="1" applyFont="1" applyBorder="1" applyAlignment="1" applyProtection="1">
      <alignment horizontal="center" vertical="center"/>
    </xf>
    <xf numFmtId="2" fontId="29" fillId="0" borderId="15" xfId="0" applyNumberFormat="1" applyFont="1" applyBorder="1" applyAlignment="1" applyProtection="1">
      <alignment horizontal="center" vertical="center"/>
    </xf>
    <xf numFmtId="49" fontId="29" fillId="0" borderId="14" xfId="0" applyNumberFormat="1" applyFont="1" applyBorder="1" applyAlignment="1" applyProtection="1">
      <alignment horizontal="left" vertical="center" wrapText="1"/>
    </xf>
    <xf numFmtId="0" fontId="51" fillId="0" borderId="31" xfId="0" applyFont="1" applyBorder="1" applyAlignment="1" applyProtection="1">
      <alignment horizontal="center" vertical="center"/>
    </xf>
    <xf numFmtId="49" fontId="29" fillId="0" borderId="32" xfId="0" applyNumberFormat="1" applyFont="1" applyBorder="1" applyAlignment="1" applyProtection="1">
      <alignment horizontal="left" vertical="center" wrapText="1"/>
    </xf>
    <xf numFmtId="2" fontId="29" fillId="0" borderId="13" xfId="0" applyNumberFormat="1" applyFont="1" applyBorder="1" applyAlignment="1" applyProtection="1">
      <alignment horizontal="center" vertical="center"/>
    </xf>
    <xf numFmtId="49" fontId="29" fillId="0" borderId="33" xfId="0" applyNumberFormat="1" applyFont="1" applyBorder="1" applyAlignment="1" applyProtection="1">
      <alignment horizontal="left" vertical="center" wrapText="1"/>
    </xf>
    <xf numFmtId="0" fontId="18" fillId="0" borderId="34" xfId="0" applyFont="1" applyBorder="1" applyAlignment="1" applyProtection="1">
      <alignment horizontal="center" vertical="top"/>
    </xf>
    <xf numFmtId="0" fontId="0" fillId="0" borderId="0" xfId="0" applyBorder="1" applyAlignment="1" applyProtection="1"/>
    <xf numFmtId="0" fontId="28" fillId="3" borderId="35" xfId="0" applyFont="1" applyFill="1" applyBorder="1" applyAlignment="1" applyProtection="1">
      <alignment horizontal="right" vertical="center"/>
    </xf>
    <xf numFmtId="0" fontId="28" fillId="3" borderId="36" xfId="0" applyFont="1" applyFill="1" applyBorder="1" applyAlignment="1" applyProtection="1">
      <alignment horizontal="center" vertical="center"/>
    </xf>
    <xf numFmtId="0" fontId="28" fillId="3" borderId="36" xfId="0" applyFont="1" applyFill="1" applyBorder="1" applyAlignment="1" applyProtection="1">
      <alignment horizontal="right" vertical="center"/>
    </xf>
    <xf numFmtId="178" fontId="29" fillId="3" borderId="37" xfId="0" applyNumberFormat="1" applyFont="1" applyFill="1" applyBorder="1" applyAlignment="1" applyProtection="1">
      <alignment horizontal="right" vertical="center"/>
    </xf>
    <xf numFmtId="178" fontId="29" fillId="3" borderId="35" xfId="0" applyNumberFormat="1" applyFont="1" applyFill="1" applyBorder="1" applyAlignment="1" applyProtection="1">
      <alignment horizontal="right" vertical="center"/>
    </xf>
    <xf numFmtId="0" fontId="10" fillId="0" borderId="0" xfId="0" applyFont="1" applyBorder="1" applyAlignment="1" applyProtection="1">
      <alignment horizontal="center"/>
    </xf>
    <xf numFmtId="2" fontId="29" fillId="2" borderId="38" xfId="0" applyNumberFormat="1" applyFont="1" applyFill="1" applyBorder="1" applyAlignment="1" applyProtection="1">
      <alignment horizontal="right" vertical="center"/>
    </xf>
    <xf numFmtId="2" fontId="23" fillId="0" borderId="0" xfId="0" applyNumberFormat="1" applyFont="1" applyAlignment="1" applyProtection="1">
      <alignment horizontal="center"/>
    </xf>
    <xf numFmtId="49" fontId="19" fillId="0" borderId="0" xfId="0" applyNumberFormat="1" applyFont="1" applyBorder="1" applyAlignment="1" applyProtection="1">
      <alignment vertical="center"/>
    </xf>
    <xf numFmtId="0" fontId="44" fillId="0" borderId="0" xfId="0" applyFont="1" applyAlignment="1" applyProtection="1">
      <alignment horizontal="center" vertical="center"/>
    </xf>
    <xf numFmtId="0" fontId="30" fillId="2" borderId="39" xfId="0" applyFont="1" applyFill="1" applyBorder="1" applyAlignment="1" applyProtection="1">
      <alignment horizontal="center"/>
    </xf>
    <xf numFmtId="0" fontId="44" fillId="0" borderId="0" xfId="0" applyFont="1" applyAlignment="1" applyProtection="1"/>
    <xf numFmtId="0" fontId="20" fillId="0" borderId="0" xfId="0" applyFont="1" applyBorder="1" applyAlignment="1" applyProtection="1">
      <alignment horizontal="center" vertical="center"/>
    </xf>
    <xf numFmtId="49" fontId="3" fillId="4" borderId="0" xfId="0" applyNumberFormat="1" applyFont="1" applyFill="1" applyBorder="1" applyAlignment="1" applyProtection="1">
      <alignment horizontal="center" vertical="center"/>
    </xf>
    <xf numFmtId="0" fontId="10" fillId="0" borderId="0" xfId="0" applyFont="1" applyBorder="1" applyAlignment="1" applyProtection="1"/>
    <xf numFmtId="49" fontId="20" fillId="0" borderId="0" xfId="0" applyNumberFormat="1" applyFont="1" applyAlignment="1" applyProtection="1">
      <alignment horizontal="center" vertical="center"/>
    </xf>
    <xf numFmtId="0" fontId="19" fillId="0" borderId="0" xfId="0" applyFont="1" applyAlignment="1" applyProtection="1">
      <alignment horizontal="right"/>
    </xf>
    <xf numFmtId="49" fontId="21" fillId="0" borderId="0" xfId="0" applyNumberFormat="1" applyFont="1" applyBorder="1" applyAlignment="1" applyProtection="1">
      <alignment horizontal="center" vertical="center"/>
    </xf>
    <xf numFmtId="49" fontId="4" fillId="0" borderId="0" xfId="0" applyNumberFormat="1" applyFont="1" applyAlignment="1" applyProtection="1">
      <alignment horizontal="center" vertical="center"/>
    </xf>
    <xf numFmtId="0" fontId="10" fillId="0" borderId="40" xfId="0" applyFont="1" applyBorder="1" applyAlignment="1" applyProtection="1">
      <alignment horizontal="center"/>
    </xf>
    <xf numFmtId="0" fontId="6" fillId="0" borderId="0" xfId="0" applyFont="1" applyBorder="1" applyAlignment="1" applyProtection="1">
      <alignment horizontal="center" vertical="center" wrapText="1"/>
    </xf>
    <xf numFmtId="0" fontId="34" fillId="6" borderId="0" xfId="0" applyFont="1" applyFill="1" applyAlignment="1" applyProtection="1"/>
    <xf numFmtId="0" fontId="44" fillId="0" borderId="0" xfId="0" applyFont="1" applyAlignment="1" applyProtection="1">
      <alignment horizontal="right"/>
    </xf>
    <xf numFmtId="49" fontId="4" fillId="0" borderId="27" xfId="0" applyNumberFormat="1" applyFont="1" applyBorder="1" applyAlignment="1" applyProtection="1">
      <alignment horizontal="left" vertical="center"/>
      <protection locked="0"/>
    </xf>
    <xf numFmtId="0" fontId="25" fillId="0" borderId="0" xfId="0" applyFont="1" applyAlignment="1" applyProtection="1">
      <alignment horizontal="center" vertical="center"/>
      <protection locked="0"/>
    </xf>
    <xf numFmtId="178" fontId="29" fillId="0" borderId="13" xfId="0" applyNumberFormat="1" applyFont="1" applyBorder="1" applyAlignment="1" applyProtection="1">
      <alignment horizontal="right" vertical="center"/>
      <protection locked="0"/>
    </xf>
    <xf numFmtId="178" fontId="29" fillId="0" borderId="24" xfId="0" applyNumberFormat="1" applyFont="1" applyBorder="1" applyAlignment="1" applyProtection="1">
      <alignment horizontal="right" vertical="center"/>
      <protection locked="0"/>
    </xf>
    <xf numFmtId="178" fontId="29" fillId="0" borderId="25" xfId="0" applyNumberFormat="1" applyFont="1" applyBorder="1" applyAlignment="1" applyProtection="1">
      <alignment horizontal="right" vertical="center"/>
      <protection locked="0"/>
    </xf>
    <xf numFmtId="178" fontId="29" fillId="0" borderId="15" xfId="0" applyNumberFormat="1" applyFont="1" applyBorder="1" applyAlignment="1" applyProtection="1">
      <alignment horizontal="right" vertical="center"/>
      <protection locked="0"/>
    </xf>
    <xf numFmtId="49" fontId="4" fillId="0" borderId="14" xfId="0" applyNumberFormat="1" applyFont="1" applyBorder="1" applyAlignment="1" applyProtection="1">
      <alignment horizontal="left" vertical="center"/>
      <protection locked="0"/>
    </xf>
    <xf numFmtId="0" fontId="25" fillId="0" borderId="28" xfId="0" applyFont="1" applyBorder="1" applyAlignment="1" applyProtection="1">
      <alignment horizontal="center" vertical="center"/>
      <protection locked="0"/>
    </xf>
    <xf numFmtId="49" fontId="24" fillId="0" borderId="14" xfId="0" applyNumberFormat="1" applyFont="1" applyBorder="1" applyAlignment="1" applyProtection="1">
      <alignment horizontal="left" vertical="center" wrapText="1"/>
      <protection locked="0"/>
    </xf>
    <xf numFmtId="0" fontId="25" fillId="0" borderId="31" xfId="0" applyFont="1" applyBorder="1" applyAlignment="1" applyProtection="1">
      <alignment horizontal="center" vertical="center"/>
      <protection locked="0"/>
    </xf>
    <xf numFmtId="49" fontId="24" fillId="0" borderId="32" xfId="0" applyNumberFormat="1" applyFont="1" applyBorder="1" applyAlignment="1" applyProtection="1">
      <alignment horizontal="left" vertical="center" wrapText="1"/>
      <protection locked="0"/>
    </xf>
    <xf numFmtId="178" fontId="29" fillId="0" borderId="14" xfId="0" applyNumberFormat="1" applyFont="1" applyBorder="1" applyAlignment="1" applyProtection="1">
      <alignment horizontal="right" vertical="center"/>
      <protection locked="0"/>
    </xf>
    <xf numFmtId="0" fontId="35" fillId="0" borderId="0" xfId="0" applyFont="1" applyFill="1" applyBorder="1" applyAlignment="1" applyProtection="1">
      <alignment horizontal="center"/>
    </xf>
    <xf numFmtId="0" fontId="0" fillId="0" borderId="0" xfId="0" applyProtection="1"/>
    <xf numFmtId="0" fontId="0" fillId="0" borderId="0" xfId="0" applyAlignment="1" applyProtection="1">
      <alignment horizontal="right"/>
    </xf>
    <xf numFmtId="0" fontId="35" fillId="0" borderId="0" xfId="0" applyFont="1" applyFill="1" applyBorder="1" applyAlignment="1" applyProtection="1"/>
    <xf numFmtId="0" fontId="36" fillId="0" borderId="0" xfId="0" applyFont="1" applyAlignment="1" applyProtection="1">
      <alignment horizontal="center"/>
    </xf>
    <xf numFmtId="0" fontId="0" fillId="0" borderId="0" xfId="0" applyBorder="1" applyAlignment="1" applyProtection="1">
      <alignment horizontal="right" vertical="center"/>
    </xf>
    <xf numFmtId="0" fontId="0" fillId="0" borderId="0" xfId="0" applyBorder="1" applyProtection="1"/>
    <xf numFmtId="0" fontId="38" fillId="0" borderId="0" xfId="0" applyFont="1" applyProtection="1"/>
    <xf numFmtId="0" fontId="39" fillId="0" borderId="0" xfId="0" applyFont="1" applyAlignment="1" applyProtection="1">
      <alignment horizontal="center"/>
    </xf>
    <xf numFmtId="0" fontId="32" fillId="0" borderId="0" xfId="0" applyFont="1" applyAlignment="1" applyProtection="1">
      <alignment horizontal="center" vertical="center"/>
    </xf>
    <xf numFmtId="0" fontId="46" fillId="0" borderId="0" xfId="0" applyFont="1" applyProtection="1"/>
    <xf numFmtId="0" fontId="46" fillId="7" borderId="41" xfId="0" applyFont="1" applyFill="1" applyBorder="1" applyAlignment="1" applyProtection="1">
      <alignment horizontal="center"/>
    </xf>
    <xf numFmtId="0" fontId="46" fillId="0" borderId="0" xfId="0" applyFont="1" applyAlignment="1" applyProtection="1"/>
    <xf numFmtId="0" fontId="0" fillId="7" borderId="41" xfId="0" applyFill="1" applyBorder="1" applyProtection="1">
      <protection locked="0"/>
    </xf>
    <xf numFmtId="0" fontId="0" fillId="7" borderId="0" xfId="0" applyFill="1"/>
    <xf numFmtId="0" fontId="0" fillId="8" borderId="0" xfId="0" applyFill="1"/>
    <xf numFmtId="0" fontId="46" fillId="9" borderId="0" xfId="0" applyFont="1" applyFill="1" applyAlignment="1" applyProtection="1">
      <alignment horizontal="right"/>
    </xf>
    <xf numFmtId="0" fontId="46" fillId="0" borderId="0" xfId="0" applyFont="1"/>
    <xf numFmtId="0" fontId="54" fillId="0" borderId="0" xfId="0" applyFont="1"/>
    <xf numFmtId="0" fontId="47" fillId="0" borderId="0" xfId="0" applyFont="1"/>
    <xf numFmtId="0" fontId="55" fillId="0" borderId="0" xfId="0" applyFont="1"/>
    <xf numFmtId="0" fontId="56" fillId="0" borderId="0" xfId="0" applyFont="1"/>
    <xf numFmtId="0" fontId="0" fillId="0" borderId="0" xfId="0" applyFill="1"/>
    <xf numFmtId="0" fontId="0" fillId="0" borderId="0" xfId="0" applyFill="1" applyBorder="1" applyProtection="1"/>
    <xf numFmtId="0" fontId="0" fillId="0" borderId="0" xfId="0" applyFill="1" applyBorder="1" applyAlignment="1" applyProtection="1">
      <alignment vertical="center" wrapText="1"/>
    </xf>
    <xf numFmtId="0" fontId="59" fillId="0" borderId="0" xfId="0" applyFont="1"/>
    <xf numFmtId="0" fontId="59" fillId="0" borderId="0" xfId="0" applyFont="1" applyFill="1" applyBorder="1"/>
    <xf numFmtId="0" fontId="59" fillId="0" borderId="0" xfId="0" applyFont="1" applyBorder="1"/>
    <xf numFmtId="0" fontId="0" fillId="0" borderId="0" xfId="0" applyFill="1" applyBorder="1"/>
    <xf numFmtId="0" fontId="59" fillId="6" borderId="42" xfId="0" applyFont="1" applyFill="1" applyBorder="1"/>
    <xf numFmtId="0" fontId="59" fillId="6" borderId="43" xfId="0" applyFont="1" applyFill="1" applyBorder="1"/>
    <xf numFmtId="0" fontId="46" fillId="8" borderId="0" xfId="0" applyFont="1" applyFill="1"/>
    <xf numFmtId="0" fontId="46" fillId="7" borderId="0" xfId="0" applyFont="1" applyFill="1"/>
    <xf numFmtId="0" fontId="7" fillId="0" borderId="0" xfId="0" applyFont="1" applyAlignment="1"/>
    <xf numFmtId="0" fontId="8" fillId="2" borderId="44" xfId="0" applyFont="1" applyFill="1" applyBorder="1" applyAlignment="1">
      <alignment horizontal="center" vertical="center" wrapText="1"/>
    </xf>
    <xf numFmtId="174" fontId="8" fillId="2" borderId="45" xfId="0" applyNumberFormat="1" applyFont="1" applyFill="1" applyBorder="1" applyAlignment="1">
      <alignment horizontal="center" vertical="center" wrapText="1"/>
    </xf>
    <xf numFmtId="0" fontId="8" fillId="2" borderId="46" xfId="0" applyFont="1" applyFill="1" applyBorder="1" applyAlignment="1">
      <alignment horizontal="center" vertical="center" wrapText="1"/>
    </xf>
    <xf numFmtId="0" fontId="8" fillId="2" borderId="47" xfId="0" applyFont="1" applyFill="1" applyBorder="1" applyAlignment="1">
      <alignment horizontal="center" vertical="center" wrapText="1"/>
    </xf>
    <xf numFmtId="49" fontId="9" fillId="2" borderId="48" xfId="0" applyNumberFormat="1" applyFont="1" applyFill="1" applyBorder="1" applyAlignment="1">
      <alignment horizontal="center" vertical="center" wrapText="1"/>
    </xf>
    <xf numFmtId="0" fontId="14" fillId="4" borderId="12" xfId="0" applyFont="1" applyFill="1" applyBorder="1" applyAlignment="1">
      <alignment horizontal="center" vertical="center" wrapText="1"/>
    </xf>
    <xf numFmtId="0" fontId="13" fillId="4" borderId="14" xfId="0" applyFont="1" applyFill="1" applyBorder="1" applyAlignment="1">
      <alignment horizontal="center" vertical="top"/>
    </xf>
    <xf numFmtId="0" fontId="13" fillId="4" borderId="15" xfId="0" applyFont="1" applyFill="1" applyBorder="1" applyAlignment="1">
      <alignment horizontal="center" vertical="top"/>
    </xf>
    <xf numFmtId="0" fontId="14" fillId="4" borderId="12" xfId="0" applyFont="1" applyFill="1" applyBorder="1" applyAlignment="1">
      <alignment horizontal="center" vertical="top"/>
    </xf>
    <xf numFmtId="49" fontId="15" fillId="0" borderId="16" xfId="0" applyNumberFormat="1" applyFont="1" applyBorder="1" applyAlignment="1">
      <alignment horizontal="center"/>
    </xf>
    <xf numFmtId="0" fontId="2" fillId="3" borderId="18"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3" borderId="19"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20" xfId="0" applyFont="1" applyFill="1" applyBorder="1" applyAlignment="1">
      <alignment horizontal="center" vertical="center" wrapText="1"/>
    </xf>
    <xf numFmtId="0" fontId="2" fillId="3" borderId="12" xfId="0" applyFont="1" applyFill="1" applyBorder="1" applyAlignment="1">
      <alignment horizontal="center" vertical="center" wrapText="1"/>
    </xf>
    <xf numFmtId="49" fontId="2" fillId="3" borderId="21" xfId="0" applyNumberFormat="1" applyFont="1" applyFill="1" applyBorder="1" applyAlignment="1">
      <alignment horizontal="center" vertical="center" wrapText="1"/>
    </xf>
    <xf numFmtId="49" fontId="4" fillId="2" borderId="13" xfId="0" applyNumberFormat="1" applyFont="1" applyFill="1" applyBorder="1" applyAlignment="1">
      <alignment horizontal="center" vertical="center"/>
    </xf>
    <xf numFmtId="49" fontId="4" fillId="2" borderId="24" xfId="0" applyNumberFormat="1" applyFont="1" applyFill="1" applyBorder="1" applyAlignment="1">
      <alignment horizontal="center" vertical="center"/>
    </xf>
    <xf numFmtId="175" fontId="3" fillId="2" borderId="25" xfId="0" applyNumberFormat="1" applyFont="1" applyFill="1" applyBorder="1" applyAlignment="1">
      <alignment horizontal="center" vertical="center"/>
    </xf>
    <xf numFmtId="175" fontId="3" fillId="2" borderId="15" xfId="0" applyNumberFormat="1" applyFont="1" applyFill="1" applyBorder="1" applyAlignment="1">
      <alignment horizontal="center" vertical="center"/>
    </xf>
    <xf numFmtId="175" fontId="3" fillId="2" borderId="12" xfId="0" applyNumberFormat="1" applyFont="1" applyFill="1" applyBorder="1" applyAlignment="1">
      <alignment horizontal="center" vertical="center"/>
    </xf>
    <xf numFmtId="175" fontId="3" fillId="2" borderId="14" xfId="0" applyNumberFormat="1" applyFont="1" applyFill="1" applyBorder="1" applyAlignment="1">
      <alignment horizontal="center" vertical="center"/>
    </xf>
    <xf numFmtId="49" fontId="3" fillId="2" borderId="26" xfId="0" applyNumberFormat="1" applyFont="1" applyFill="1" applyBorder="1" applyAlignment="1">
      <alignment horizontal="center" vertical="center"/>
    </xf>
    <xf numFmtId="0" fontId="62" fillId="2" borderId="22" xfId="0" applyFont="1" applyFill="1" applyBorder="1" applyAlignment="1">
      <alignment horizontal="center" vertical="center"/>
    </xf>
    <xf numFmtId="49" fontId="4" fillId="0" borderId="23" xfId="0" applyNumberFormat="1" applyFont="1" applyBorder="1" applyAlignment="1">
      <alignment horizontal="center" vertical="center"/>
    </xf>
    <xf numFmtId="49" fontId="4" fillId="0" borderId="27" xfId="0" applyNumberFormat="1" applyFont="1" applyBorder="1" applyAlignment="1">
      <alignment horizontal="left" vertical="center"/>
    </xf>
    <xf numFmtId="0" fontId="25" fillId="0" borderId="41" xfId="0" applyFont="1" applyBorder="1" applyAlignment="1">
      <alignment horizontal="center" vertical="center"/>
    </xf>
    <xf numFmtId="49" fontId="4" fillId="0" borderId="49" xfId="0" applyNumberFormat="1" applyFont="1" applyBorder="1" applyAlignment="1">
      <alignment horizontal="center" vertical="center"/>
    </xf>
    <xf numFmtId="49" fontId="4" fillId="0" borderId="24" xfId="0" applyNumberFormat="1" applyFont="1" applyBorder="1" applyAlignment="1">
      <alignment horizontal="center" vertical="center"/>
    </xf>
    <xf numFmtId="175" fontId="3" fillId="0" borderId="25" xfId="0" applyNumberFormat="1" applyFont="1" applyBorder="1" applyAlignment="1">
      <alignment horizontal="center" vertical="center"/>
    </xf>
    <xf numFmtId="175" fontId="3" fillId="0" borderId="15" xfId="0" applyNumberFormat="1" applyFont="1" applyBorder="1" applyAlignment="1">
      <alignment horizontal="center" vertical="center"/>
    </xf>
    <xf numFmtId="175" fontId="3" fillId="0" borderId="12" xfId="0" applyNumberFormat="1" applyFont="1" applyBorder="1" applyAlignment="1">
      <alignment horizontal="center" vertical="center"/>
    </xf>
    <xf numFmtId="175" fontId="3" fillId="0" borderId="14" xfId="0" applyNumberFormat="1" applyFont="1" applyBorder="1" applyAlignment="1">
      <alignment horizontal="center" vertical="center"/>
    </xf>
    <xf numFmtId="2" fontId="3" fillId="3" borderId="17" xfId="0" applyNumberFormat="1" applyFont="1" applyFill="1" applyBorder="1" applyAlignment="1">
      <alignment horizontal="center" vertical="center"/>
    </xf>
    <xf numFmtId="0" fontId="6" fillId="0" borderId="0" xfId="0" applyFont="1" applyAlignment="1">
      <alignment horizontal="right" vertical="center" wrapText="1"/>
    </xf>
    <xf numFmtId="49" fontId="4" fillId="0" borderId="0" xfId="0" applyNumberFormat="1" applyFont="1" applyBorder="1" applyAlignment="1">
      <alignment horizontal="center" vertical="center"/>
    </xf>
    <xf numFmtId="49" fontId="5" fillId="0" borderId="0" xfId="0" applyNumberFormat="1" applyFont="1" applyBorder="1" applyAlignment="1">
      <alignment horizontal="left" vertical="center" wrapText="1"/>
    </xf>
    <xf numFmtId="175" fontId="3" fillId="0" borderId="0" xfId="0" applyNumberFormat="1" applyFont="1" applyBorder="1" applyAlignment="1">
      <alignment horizontal="center" vertical="center"/>
    </xf>
    <xf numFmtId="49" fontId="63" fillId="0" borderId="0" xfId="0" applyNumberFormat="1" applyFont="1" applyBorder="1" applyAlignment="1">
      <alignment horizontal="left" vertical="center"/>
    </xf>
    <xf numFmtId="49" fontId="63" fillId="0" borderId="0" xfId="0" applyNumberFormat="1" applyFont="1" applyBorder="1" applyAlignment="1">
      <alignment horizontal="center" vertical="center"/>
    </xf>
    <xf numFmtId="175" fontId="64" fillId="0" borderId="0" xfId="0" applyNumberFormat="1" applyFont="1" applyBorder="1" applyAlignment="1">
      <alignment horizontal="center" vertical="center"/>
    </xf>
    <xf numFmtId="0" fontId="45" fillId="0" borderId="0" xfId="0" applyFont="1"/>
    <xf numFmtId="49" fontId="4" fillId="0" borderId="0" xfId="0" applyNumberFormat="1" applyFont="1" applyBorder="1" applyAlignment="1">
      <alignment horizontal="left" vertical="center"/>
    </xf>
    <xf numFmtId="49" fontId="3" fillId="0" borderId="0" xfId="0" applyNumberFormat="1" applyFont="1" applyAlignment="1">
      <alignment horizontal="center" vertical="center"/>
    </xf>
    <xf numFmtId="0" fontId="22" fillId="0" borderId="0" xfId="0" applyFont="1" applyAlignment="1">
      <alignment horizontal="center" vertical="center"/>
    </xf>
    <xf numFmtId="0" fontId="67" fillId="0" borderId="0" xfId="0" applyFont="1" applyAlignment="1">
      <alignment horizontal="center" vertical="center"/>
    </xf>
    <xf numFmtId="0" fontId="17" fillId="0" borderId="0" xfId="0" applyFont="1" applyAlignment="1">
      <alignment horizontal="center" vertical="center"/>
    </xf>
    <xf numFmtId="0" fontId="0" fillId="0" borderId="0" xfId="0" applyBorder="1"/>
    <xf numFmtId="0" fontId="36" fillId="7" borderId="0" xfId="0" applyFont="1" applyFill="1" applyAlignment="1">
      <alignment horizontal="center" vertical="center"/>
    </xf>
    <xf numFmtId="0" fontId="0" fillId="0" borderId="50" xfId="0" applyBorder="1"/>
    <xf numFmtId="0" fontId="0" fillId="0" borderId="51" xfId="0" applyBorder="1"/>
    <xf numFmtId="0" fontId="0" fillId="0" borderId="52" xfId="0" applyBorder="1"/>
    <xf numFmtId="0" fontId="0" fillId="0" borderId="0" xfId="0" applyBorder="1" applyAlignment="1">
      <alignment horizontal="center"/>
    </xf>
    <xf numFmtId="0" fontId="34" fillId="0" borderId="0" xfId="0" applyFont="1"/>
    <xf numFmtId="0" fontId="34" fillId="0" borderId="41" xfId="0" applyFont="1" applyBorder="1"/>
    <xf numFmtId="0" fontId="0" fillId="0" borderId="41" xfId="0" applyBorder="1"/>
    <xf numFmtId="0" fontId="0" fillId="0" borderId="53" xfId="0" applyBorder="1"/>
    <xf numFmtId="0" fontId="0" fillId="0" borderId="54" xfId="0" applyBorder="1"/>
    <xf numFmtId="0" fontId="0" fillId="0" borderId="55" xfId="0" applyBorder="1"/>
    <xf numFmtId="0" fontId="0" fillId="0" borderId="56" xfId="0" applyBorder="1"/>
    <xf numFmtId="0" fontId="0" fillId="0" borderId="57" xfId="0" applyBorder="1"/>
    <xf numFmtId="0" fontId="0" fillId="0" borderId="58" xfId="0" applyBorder="1"/>
    <xf numFmtId="0" fontId="0" fillId="0" borderId="59" xfId="0" applyBorder="1"/>
    <xf numFmtId="0" fontId="0" fillId="0" borderId="60" xfId="0" applyBorder="1"/>
    <xf numFmtId="0" fontId="0" fillId="0" borderId="61" xfId="0" applyBorder="1"/>
    <xf numFmtId="0" fontId="68" fillId="0" borderId="0" xfId="0" applyFont="1"/>
    <xf numFmtId="0" fontId="35" fillId="0" borderId="0" xfId="0" applyFont="1" applyBorder="1"/>
    <xf numFmtId="0" fontId="0" fillId="0" borderId="62" xfId="0" applyBorder="1"/>
    <xf numFmtId="0" fontId="0" fillId="0" borderId="63" xfId="0" applyBorder="1"/>
    <xf numFmtId="0" fontId="69" fillId="0" borderId="0" xfId="0" applyFont="1" applyAlignment="1">
      <alignment horizontal="center"/>
    </xf>
    <xf numFmtId="0" fontId="0" fillId="0" borderId="28" xfId="0" applyBorder="1" applyAlignment="1">
      <alignment vertical="center"/>
    </xf>
    <xf numFmtId="0" fontId="0" fillId="0" borderId="64" xfId="0" applyBorder="1" applyAlignment="1">
      <alignment vertical="center"/>
    </xf>
    <xf numFmtId="0" fontId="69" fillId="7" borderId="0" xfId="0" applyFont="1" applyFill="1" applyAlignment="1">
      <alignment horizontal="center"/>
    </xf>
    <xf numFmtId="184" fontId="34" fillId="0" borderId="41" xfId="1" applyFont="1" applyBorder="1" applyAlignment="1">
      <alignment vertical="center"/>
    </xf>
    <xf numFmtId="0" fontId="34" fillId="0" borderId="41" xfId="0" applyFont="1" applyBorder="1" applyAlignment="1">
      <alignment vertical="center"/>
    </xf>
    <xf numFmtId="0" fontId="34" fillId="0" borderId="41" xfId="0" applyFont="1" applyBorder="1" applyAlignment="1">
      <alignment horizontal="center" vertical="center"/>
    </xf>
    <xf numFmtId="0" fontId="34" fillId="9" borderId="41" xfId="0" applyFont="1" applyFill="1" applyBorder="1" applyAlignment="1">
      <alignment vertical="center"/>
    </xf>
    <xf numFmtId="184" fontId="34" fillId="9" borderId="41" xfId="1" applyFont="1" applyFill="1" applyBorder="1" applyAlignment="1">
      <alignment vertical="center"/>
    </xf>
    <xf numFmtId="0" fontId="59" fillId="6" borderId="0" xfId="0" applyFont="1" applyFill="1" applyBorder="1"/>
    <xf numFmtId="0" fontId="59" fillId="6" borderId="65" xfId="0" applyFont="1" applyFill="1" applyBorder="1"/>
    <xf numFmtId="0" fontId="59" fillId="6" borderId="66" xfId="0" applyFont="1" applyFill="1" applyBorder="1"/>
    <xf numFmtId="0" fontId="59" fillId="6" borderId="67" xfId="0" applyFont="1" applyFill="1" applyBorder="1"/>
    <xf numFmtId="0" fontId="59" fillId="6" borderId="68" xfId="0" applyFont="1" applyFill="1" applyBorder="1"/>
    <xf numFmtId="0" fontId="59" fillId="6" borderId="69" xfId="0" applyFont="1" applyFill="1" applyBorder="1"/>
    <xf numFmtId="0" fontId="34" fillId="0" borderId="0" xfId="0" applyFont="1" applyAlignment="1">
      <alignment horizontal="center" vertical="center"/>
    </xf>
    <xf numFmtId="49" fontId="66" fillId="0" borderId="0" xfId="0" applyNumberFormat="1" applyFont="1" applyBorder="1" applyAlignment="1">
      <alignment horizontal="right" vertical="center"/>
    </xf>
    <xf numFmtId="0" fontId="39" fillId="0" borderId="0" xfId="0" applyFont="1"/>
    <xf numFmtId="0" fontId="0" fillId="0" borderId="0" xfId="0" applyAlignment="1">
      <alignment horizontal="left"/>
    </xf>
    <xf numFmtId="0" fontId="71" fillId="0" borderId="0" xfId="0" applyFont="1" applyFill="1" applyBorder="1" applyAlignment="1">
      <alignment horizontal="center" vertical="center"/>
    </xf>
    <xf numFmtId="0" fontId="34" fillId="0" borderId="0" xfId="0" applyFont="1" applyBorder="1" applyAlignment="1">
      <alignment vertical="center"/>
    </xf>
    <xf numFmtId="2" fontId="72" fillId="0" borderId="0" xfId="0" applyNumberFormat="1" applyFont="1" applyAlignment="1" applyProtection="1">
      <alignment horizontal="right"/>
      <protection hidden="1"/>
    </xf>
    <xf numFmtId="0" fontId="34" fillId="6" borderId="0" xfId="0" applyFont="1" applyFill="1" applyAlignment="1" applyProtection="1">
      <alignment horizontal="right" vertical="center"/>
    </xf>
    <xf numFmtId="178" fontId="29" fillId="2" borderId="22" xfId="0" applyNumberFormat="1" applyFont="1" applyFill="1" applyBorder="1" applyAlignment="1" applyProtection="1">
      <alignment horizontal="right" vertical="center"/>
    </xf>
    <xf numFmtId="178" fontId="29" fillId="2" borderId="23" xfId="0" applyNumberFormat="1" applyFont="1" applyFill="1" applyBorder="1" applyAlignment="1" applyProtection="1">
      <alignment horizontal="right" vertical="center"/>
    </xf>
    <xf numFmtId="178" fontId="29" fillId="2" borderId="16" xfId="0" applyNumberFormat="1" applyFont="1" applyFill="1" applyBorder="1" applyAlignment="1" applyProtection="1">
      <alignment horizontal="right" vertical="center"/>
    </xf>
    <xf numFmtId="178" fontId="29" fillId="0" borderId="22" xfId="0" applyNumberFormat="1" applyFont="1" applyBorder="1" applyAlignment="1" applyProtection="1">
      <alignment horizontal="right" vertical="center"/>
      <protection locked="0"/>
    </xf>
    <xf numFmtId="178" fontId="29" fillId="0" borderId="23" xfId="0" applyNumberFormat="1" applyFont="1" applyBorder="1" applyAlignment="1" applyProtection="1">
      <alignment horizontal="right" vertical="center"/>
      <protection locked="0"/>
    </xf>
    <xf numFmtId="178" fontId="29" fillId="0" borderId="16" xfId="0" applyNumberFormat="1" applyFont="1" applyBorder="1" applyAlignment="1" applyProtection="1">
      <alignment horizontal="right" vertical="center"/>
      <protection locked="0"/>
    </xf>
    <xf numFmtId="178" fontId="29" fillId="0" borderId="3" xfId="0" applyNumberFormat="1" applyFont="1" applyBorder="1" applyAlignment="1" applyProtection="1">
      <alignment horizontal="right" vertical="center"/>
      <protection locked="0"/>
    </xf>
    <xf numFmtId="178" fontId="29" fillId="0" borderId="29" xfId="0" applyNumberFormat="1" applyFont="1" applyBorder="1" applyAlignment="1" applyProtection="1">
      <alignment horizontal="right" vertical="center"/>
      <protection locked="0"/>
    </xf>
    <xf numFmtId="178" fontId="29" fillId="0" borderId="5" xfId="0" applyNumberFormat="1" applyFont="1" applyBorder="1" applyAlignment="1" applyProtection="1">
      <alignment horizontal="right" vertical="center"/>
      <protection locked="0"/>
    </xf>
    <xf numFmtId="178" fontId="29" fillId="0" borderId="27" xfId="0" applyNumberFormat="1" applyFont="1" applyBorder="1" applyAlignment="1" applyProtection="1">
      <alignment horizontal="right" vertical="center"/>
      <protection locked="0"/>
    </xf>
    <xf numFmtId="178" fontId="29" fillId="0" borderId="12" xfId="0" applyNumberFormat="1" applyFont="1" applyBorder="1" applyAlignment="1" applyProtection="1">
      <alignment horizontal="right" vertical="center"/>
      <protection locked="0"/>
    </xf>
    <xf numFmtId="178" fontId="29" fillId="2" borderId="38" xfId="0" applyNumberFormat="1" applyFont="1" applyFill="1" applyBorder="1" applyAlignment="1" applyProtection="1">
      <alignment horizontal="right" vertical="center"/>
    </xf>
    <xf numFmtId="178" fontId="29" fillId="0" borderId="17" xfId="0" applyNumberFormat="1" applyFont="1" applyBorder="1" applyAlignment="1" applyProtection="1">
      <alignment horizontal="right" vertical="center"/>
      <protection locked="0"/>
    </xf>
    <xf numFmtId="49" fontId="24" fillId="0" borderId="70" xfId="0" applyNumberFormat="1" applyFont="1" applyBorder="1" applyAlignment="1" applyProtection="1">
      <alignment horizontal="left" vertical="center" wrapText="1"/>
      <protection locked="0"/>
    </xf>
    <xf numFmtId="178" fontId="32" fillId="0" borderId="0" xfId="0" applyNumberFormat="1" applyFont="1" applyAlignment="1" applyProtection="1">
      <alignment horizontal="center" vertical="center"/>
    </xf>
    <xf numFmtId="178" fontId="46" fillId="9" borderId="53" xfId="0" applyNumberFormat="1" applyFont="1" applyFill="1" applyBorder="1" applyProtection="1"/>
    <xf numFmtId="178" fontId="0" fillId="7" borderId="41" xfId="0" applyNumberFormat="1" applyFill="1" applyBorder="1" applyProtection="1">
      <protection locked="0"/>
    </xf>
    <xf numFmtId="178" fontId="46" fillId="9" borderId="0" xfId="0" applyNumberFormat="1" applyFont="1" applyFill="1" applyProtection="1"/>
    <xf numFmtId="0" fontId="46" fillId="0" borderId="0" xfId="0" applyFont="1" applyFill="1" applyAlignment="1" applyProtection="1">
      <alignment horizontal="center"/>
    </xf>
    <xf numFmtId="0" fontId="0" fillId="0" borderId="0" xfId="0" applyBorder="1" applyAlignment="1">
      <alignment horizontal="left"/>
    </xf>
    <xf numFmtId="0" fontId="61" fillId="0" borderId="0" xfId="0" applyFont="1" applyFill="1" applyBorder="1" applyAlignment="1">
      <alignment horizontal="left" vertical="center"/>
    </xf>
    <xf numFmtId="0" fontId="75" fillId="0" borderId="0" xfId="0" applyFont="1" applyFill="1" applyBorder="1" applyAlignment="1">
      <alignment horizontal="center" vertical="center"/>
    </xf>
    <xf numFmtId="0" fontId="78" fillId="0" borderId="0" xfId="0" applyFont="1" applyBorder="1"/>
    <xf numFmtId="0" fontId="78" fillId="0" borderId="0" xfId="0" applyFont="1"/>
    <xf numFmtId="0" fontId="74" fillId="0" borderId="0" xfId="0" applyFont="1" applyAlignment="1">
      <alignment horizontal="left" wrapText="1"/>
    </xf>
    <xf numFmtId="0" fontId="74" fillId="0" borderId="0" xfId="0" applyFont="1" applyBorder="1" applyAlignment="1">
      <alignment horizontal="left" wrapText="1"/>
    </xf>
    <xf numFmtId="0" fontId="78" fillId="0" borderId="0" xfId="0" applyFont="1" applyAlignment="1">
      <alignment horizontal="left"/>
    </xf>
    <xf numFmtId="0" fontId="74" fillId="0" borderId="0" xfId="0" applyFont="1" applyBorder="1" applyAlignment="1">
      <alignment wrapText="1"/>
    </xf>
    <xf numFmtId="0" fontId="74" fillId="0" borderId="0" xfId="0" applyFont="1" applyBorder="1" applyAlignment="1">
      <alignment horizontal="left"/>
    </xf>
    <xf numFmtId="0" fontId="74" fillId="0" borderId="0" xfId="0" applyFont="1" applyBorder="1" applyAlignment="1">
      <alignment vertical="center" wrapText="1"/>
    </xf>
    <xf numFmtId="0" fontId="74" fillId="0" borderId="0" xfId="0" applyFont="1" applyBorder="1" applyAlignment="1">
      <alignment horizontal="left" vertical="center" wrapText="1"/>
    </xf>
    <xf numFmtId="0" fontId="61" fillId="0" borderId="0" xfId="0" applyFont="1" applyBorder="1" applyAlignment="1">
      <alignment vertical="center" wrapText="1"/>
    </xf>
    <xf numFmtId="0" fontId="74" fillId="14" borderId="0" xfId="0" applyFont="1" applyFill="1" applyBorder="1" applyAlignment="1">
      <alignment vertical="center"/>
    </xf>
    <xf numFmtId="0" fontId="78" fillId="0" borderId="0" xfId="0" applyFont="1" applyBorder="1" applyAlignment="1">
      <alignment horizontal="left"/>
    </xf>
    <xf numFmtId="184" fontId="76" fillId="0" borderId="0" xfId="1" applyFont="1" applyBorder="1" applyAlignment="1">
      <alignment horizontal="left" vertical="center"/>
    </xf>
    <xf numFmtId="0" fontId="76" fillId="0" borderId="0" xfId="0" applyFont="1" applyBorder="1" applyAlignment="1">
      <alignment horizontal="left" vertical="center"/>
    </xf>
    <xf numFmtId="0" fontId="77" fillId="0" borderId="0" xfId="0" applyFont="1" applyBorder="1" applyAlignment="1">
      <alignment horizontal="left" vertical="center"/>
    </xf>
    <xf numFmtId="0" fontId="127" fillId="15" borderId="0" xfId="0" applyFont="1" applyFill="1" applyBorder="1"/>
    <xf numFmtId="0" fontId="61" fillId="0" borderId="0" xfId="0" applyFont="1" applyBorder="1" applyAlignment="1">
      <alignment horizontal="left" vertical="center"/>
    </xf>
    <xf numFmtId="0" fontId="61" fillId="0" borderId="0" xfId="0" applyFont="1" applyBorder="1" applyAlignment="1">
      <alignment vertical="center"/>
    </xf>
    <xf numFmtId="0" fontId="79" fillId="0" borderId="0" xfId="0" applyFont="1" applyBorder="1" applyAlignment="1">
      <alignment horizontal="left" vertical="center"/>
    </xf>
    <xf numFmtId="0" fontId="74" fillId="0" borderId="65" xfId="0" applyFont="1" applyBorder="1" applyAlignment="1">
      <alignment horizontal="left"/>
    </xf>
    <xf numFmtId="0" fontId="74" fillId="14" borderId="0" xfId="0" applyFont="1" applyFill="1" applyBorder="1" applyAlignment="1">
      <alignment horizontal="left" vertical="center" wrapText="1"/>
    </xf>
    <xf numFmtId="0" fontId="74" fillId="14" borderId="0" xfId="0" applyFont="1" applyFill="1" applyBorder="1" applyAlignment="1">
      <alignment vertical="center" wrapText="1"/>
    </xf>
    <xf numFmtId="0" fontId="61" fillId="0" borderId="0" xfId="0" applyFont="1" applyBorder="1" applyAlignment="1">
      <alignment horizontal="left"/>
    </xf>
    <xf numFmtId="16" fontId="34" fillId="0" borderId="0" xfId="0" applyNumberFormat="1" applyFont="1" applyBorder="1" applyAlignment="1">
      <alignment vertical="center"/>
    </xf>
    <xf numFmtId="0" fontId="32" fillId="0" borderId="41" xfId="0" applyFont="1" applyBorder="1" applyAlignment="1" applyProtection="1">
      <alignment horizontal="center" vertical="center"/>
    </xf>
    <xf numFmtId="0" fontId="79" fillId="0" borderId="0" xfId="0" applyFont="1"/>
    <xf numFmtId="0" fontId="74" fillId="0" borderId="53" xfId="0" applyFont="1" applyBorder="1" applyAlignment="1">
      <alignment horizontal="center" vertical="center"/>
    </xf>
    <xf numFmtId="0" fontId="79" fillId="0" borderId="0" xfId="0" applyFont="1" applyAlignment="1">
      <alignment horizontal="center" vertical="center"/>
    </xf>
    <xf numFmtId="0" fontId="89" fillId="0" borderId="54" xfId="0" applyFont="1" applyBorder="1" applyAlignment="1">
      <alignment horizontal="center" vertical="center" wrapText="1"/>
    </xf>
    <xf numFmtId="0" fontId="79" fillId="0" borderId="63" xfId="0" applyFont="1" applyBorder="1"/>
    <xf numFmtId="0" fontId="79" fillId="0" borderId="71" xfId="0" applyFont="1" applyBorder="1" applyAlignment="1">
      <alignment horizontal="center" vertical="center"/>
    </xf>
    <xf numFmtId="0" fontId="79" fillId="0" borderId="41" xfId="0" applyFont="1" applyBorder="1" applyAlignment="1">
      <alignment horizontal="center" vertical="center"/>
    </xf>
    <xf numFmtId="0" fontId="79" fillId="0" borderId="72" xfId="0" applyFont="1" applyBorder="1" applyAlignment="1">
      <alignment horizontal="center" vertical="center"/>
    </xf>
    <xf numFmtId="0" fontId="79" fillId="0" borderId="31" xfId="0" applyFont="1" applyBorder="1" applyAlignment="1">
      <alignment horizontal="center" vertical="center"/>
    </xf>
    <xf numFmtId="0" fontId="79" fillId="0" borderId="73" xfId="0" applyFont="1" applyBorder="1" applyAlignment="1">
      <alignment horizontal="center" vertical="center"/>
    </xf>
    <xf numFmtId="0" fontId="79" fillId="0" borderId="63" xfId="0" applyFont="1" applyBorder="1" applyAlignment="1">
      <alignment horizontal="center" vertical="center"/>
    </xf>
    <xf numFmtId="0" fontId="79" fillId="0" borderId="74" xfId="0" applyFont="1" applyBorder="1" applyAlignment="1">
      <alignment horizontal="center" vertical="center"/>
    </xf>
    <xf numFmtId="0" fontId="79" fillId="0" borderId="75" xfId="0" applyFont="1" applyBorder="1" applyAlignment="1">
      <alignment horizontal="center" vertical="center"/>
    </xf>
    <xf numFmtId="0" fontId="79" fillId="0" borderId="76" xfId="0" applyFont="1" applyBorder="1" applyAlignment="1">
      <alignment horizontal="center" vertical="center"/>
    </xf>
    <xf numFmtId="0" fontId="79" fillId="0" borderId="65" xfId="0" applyFont="1" applyBorder="1" applyAlignment="1">
      <alignment horizontal="center" vertical="center"/>
    </xf>
    <xf numFmtId="0" fontId="79" fillId="0" borderId="77" xfId="0" applyFont="1" applyBorder="1" applyAlignment="1">
      <alignment horizontal="center" vertical="center"/>
    </xf>
    <xf numFmtId="0" fontId="76" fillId="14" borderId="0" xfId="0" applyFont="1" applyFill="1" applyBorder="1"/>
    <xf numFmtId="0" fontId="79" fillId="14" borderId="0" xfId="0" applyFont="1" applyFill="1" applyBorder="1"/>
    <xf numFmtId="0" fontId="79" fillId="14" borderId="60" xfId="0" applyFont="1" applyFill="1" applyBorder="1"/>
    <xf numFmtId="0" fontId="79" fillId="14" borderId="61" xfId="0" applyFont="1" applyFill="1" applyBorder="1"/>
    <xf numFmtId="0" fontId="79" fillId="16" borderId="78" xfId="0" applyFont="1" applyFill="1" applyBorder="1"/>
    <xf numFmtId="0" fontId="79" fillId="16" borderId="79" xfId="0" applyFont="1" applyFill="1" applyBorder="1"/>
    <xf numFmtId="0" fontId="93" fillId="16" borderId="80" xfId="0" applyFont="1" applyFill="1" applyBorder="1" applyAlignment="1">
      <alignment horizontal="center" vertical="center"/>
    </xf>
    <xf numFmtId="0" fontId="79" fillId="16" borderId="68" xfId="0" applyFont="1" applyFill="1" applyBorder="1"/>
    <xf numFmtId="0" fontId="79" fillId="16" borderId="81" xfId="0" applyFont="1" applyFill="1" applyBorder="1"/>
    <xf numFmtId="0" fontId="79" fillId="16" borderId="82" xfId="0" applyFont="1" applyFill="1" applyBorder="1"/>
    <xf numFmtId="0" fontId="79" fillId="16" borderId="83" xfId="0" applyFont="1" applyFill="1" applyBorder="1"/>
    <xf numFmtId="0" fontId="93" fillId="16" borderId="84" xfId="0" applyFont="1" applyFill="1" applyBorder="1" applyAlignment="1">
      <alignment horizontal="center" vertical="center"/>
    </xf>
    <xf numFmtId="0" fontId="79" fillId="16" borderId="53" xfId="0" applyFont="1" applyFill="1" applyBorder="1"/>
    <xf numFmtId="0" fontId="94" fillId="0" borderId="59" xfId="0" applyFont="1" applyBorder="1" applyAlignment="1">
      <alignment horizontal="center" vertical="center" wrapText="1"/>
    </xf>
    <xf numFmtId="0" fontId="94" fillId="0" borderId="85" xfId="0" applyFont="1" applyBorder="1" applyAlignment="1">
      <alignment horizontal="center" vertical="center"/>
    </xf>
    <xf numFmtId="0" fontId="94" fillId="0" borderId="61" xfId="0" applyFont="1" applyBorder="1" applyAlignment="1">
      <alignment horizontal="center" vertical="center"/>
    </xf>
    <xf numFmtId="0" fontId="94" fillId="0" borderId="52" xfId="0" applyFont="1" applyBorder="1" applyAlignment="1">
      <alignment horizontal="center" vertical="center" wrapText="1"/>
    </xf>
    <xf numFmtId="0" fontId="94" fillId="0" borderId="53" xfId="0" applyFont="1" applyBorder="1" applyAlignment="1">
      <alignment horizontal="center" vertical="center" wrapText="1"/>
    </xf>
    <xf numFmtId="0" fontId="94" fillId="0" borderId="53" xfId="0" applyFont="1" applyBorder="1" applyAlignment="1">
      <alignment horizontal="center" vertical="center"/>
    </xf>
    <xf numFmtId="0" fontId="76" fillId="14" borderId="0" xfId="0" applyFont="1" applyFill="1" applyBorder="1" applyAlignment="1">
      <alignment vertical="center"/>
    </xf>
    <xf numFmtId="0" fontId="86" fillId="14" borderId="0" xfId="0" applyFont="1" applyFill="1" applyBorder="1" applyAlignment="1">
      <alignment vertical="center"/>
    </xf>
    <xf numFmtId="0" fontId="86" fillId="14" borderId="60" xfId="0" applyFont="1" applyFill="1" applyBorder="1" applyAlignment="1">
      <alignment vertical="top"/>
    </xf>
    <xf numFmtId="0" fontId="76" fillId="14" borderId="0" xfId="0" applyFont="1" applyFill="1"/>
    <xf numFmtId="0" fontId="92" fillId="14" borderId="0" xfId="0" applyFont="1" applyFill="1" applyAlignment="1">
      <alignment vertical="center"/>
    </xf>
    <xf numFmtId="0" fontId="79" fillId="14" borderId="0" xfId="0" applyFont="1" applyFill="1"/>
    <xf numFmtId="0" fontId="79" fillId="0" borderId="86" xfId="0" applyFont="1" applyBorder="1" applyAlignment="1">
      <alignment horizontal="center" vertical="center"/>
    </xf>
    <xf numFmtId="0" fontId="79" fillId="0" borderId="87" xfId="0" applyFont="1" applyBorder="1" applyAlignment="1">
      <alignment horizontal="center" vertical="center"/>
    </xf>
    <xf numFmtId="0" fontId="79" fillId="0" borderId="88" xfId="0" applyFont="1" applyBorder="1" applyAlignment="1">
      <alignment horizontal="center" vertical="center"/>
    </xf>
    <xf numFmtId="0" fontId="79" fillId="0" borderId="89" xfId="0" applyFont="1" applyBorder="1" applyAlignment="1">
      <alignment horizontal="center" vertical="center"/>
    </xf>
    <xf numFmtId="0" fontId="79" fillId="0" borderId="90" xfId="0" applyFont="1" applyBorder="1" applyAlignment="1">
      <alignment horizontal="center" vertical="center"/>
    </xf>
    <xf numFmtId="0" fontId="86" fillId="14" borderId="0" xfId="0" applyFont="1" applyFill="1" applyBorder="1" applyAlignment="1"/>
    <xf numFmtId="0" fontId="79" fillId="14" borderId="0" xfId="0" applyFont="1" applyFill="1" applyBorder="1" applyAlignment="1">
      <alignment horizontal="center" vertical="center"/>
    </xf>
    <xf numFmtId="0" fontId="79" fillId="14" borderId="0" xfId="0" applyFont="1" applyFill="1" applyAlignment="1">
      <alignment horizontal="center" vertical="center"/>
    </xf>
    <xf numFmtId="0" fontId="74" fillId="14" borderId="53" xfId="0" applyFont="1" applyFill="1" applyBorder="1" applyAlignment="1">
      <alignment horizontal="center" vertical="center"/>
    </xf>
    <xf numFmtId="0" fontId="89" fillId="14" borderId="54" xfId="0" applyFont="1" applyFill="1" applyBorder="1" applyAlignment="1">
      <alignment horizontal="center" vertical="center" wrapText="1"/>
    </xf>
    <xf numFmtId="0" fontId="79" fillId="14" borderId="60" xfId="0" applyFont="1" applyFill="1" applyBorder="1" applyAlignment="1">
      <alignment horizontal="center" vertical="center"/>
    </xf>
    <xf numFmtId="0" fontId="79" fillId="14" borderId="0" xfId="0" applyFont="1" applyFill="1" applyBorder="1" applyAlignment="1">
      <alignment vertical="center"/>
    </xf>
    <xf numFmtId="0" fontId="76" fillId="14" borderId="0" xfId="0" applyFont="1" applyFill="1" applyAlignment="1">
      <alignment horizontal="center" vertical="center"/>
    </xf>
    <xf numFmtId="0" fontId="94" fillId="0" borderId="50" xfId="0" applyFont="1" applyBorder="1" applyAlignment="1">
      <alignment horizontal="center" vertical="center"/>
    </xf>
    <xf numFmtId="0" fontId="79" fillId="16" borderId="91" xfId="0" applyFont="1" applyFill="1" applyBorder="1"/>
    <xf numFmtId="0" fontId="79" fillId="0" borderId="92" xfId="0" applyFont="1" applyBorder="1" applyAlignment="1">
      <alignment horizontal="center" vertical="center"/>
    </xf>
    <xf numFmtId="0" fontId="79" fillId="0" borderId="93" xfId="0" applyFont="1" applyBorder="1" applyAlignment="1">
      <alignment horizontal="center" vertical="center"/>
    </xf>
    <xf numFmtId="0" fontId="79" fillId="16" borderId="50" xfId="0" applyFont="1" applyFill="1" applyBorder="1"/>
    <xf numFmtId="0" fontId="74" fillId="14" borderId="94" xfId="0" applyFont="1" applyFill="1" applyBorder="1" applyAlignment="1">
      <alignment horizontal="center" vertical="center"/>
    </xf>
    <xf numFmtId="0" fontId="89" fillId="14" borderId="95" xfId="0" applyFont="1" applyFill="1" applyBorder="1" applyAlignment="1">
      <alignment horizontal="center" vertical="center" wrapText="1"/>
    </xf>
    <xf numFmtId="0" fontId="79" fillId="16" borderId="96" xfId="0" applyFont="1" applyFill="1" applyBorder="1"/>
    <xf numFmtId="0" fontId="79" fillId="0" borderId="97" xfId="0" applyFont="1" applyBorder="1" applyAlignment="1">
      <alignment horizontal="center" vertical="center"/>
    </xf>
    <xf numFmtId="0" fontId="79" fillId="0" borderId="98" xfId="0" applyFont="1" applyBorder="1" applyAlignment="1">
      <alignment horizontal="center" vertical="center"/>
    </xf>
    <xf numFmtId="0" fontId="79" fillId="16" borderId="94" xfId="0" applyFont="1" applyFill="1" applyBorder="1"/>
    <xf numFmtId="0" fontId="79" fillId="0" borderId="99" xfId="0" applyFont="1" applyBorder="1" applyAlignment="1">
      <alignment horizontal="center" vertical="center"/>
    </xf>
    <xf numFmtId="0" fontId="79" fillId="0" borderId="100" xfId="0" applyFont="1" applyBorder="1" applyAlignment="1">
      <alignment horizontal="center" vertical="center"/>
    </xf>
    <xf numFmtId="0" fontId="0" fillId="14" borderId="0" xfId="0" applyFill="1" applyAlignment="1"/>
    <xf numFmtId="0" fontId="25" fillId="14" borderId="0" xfId="0" applyFont="1" applyFill="1"/>
    <xf numFmtId="0" fontId="0" fillId="14" borderId="0" xfId="0" applyFill="1"/>
    <xf numFmtId="0" fontId="88" fillId="14" borderId="0" xfId="0" applyFont="1" applyFill="1"/>
    <xf numFmtId="0" fontId="0" fillId="0" borderId="0" xfId="0" applyAlignment="1" applyProtection="1">
      <alignment horizontal="center" vertical="center"/>
    </xf>
    <xf numFmtId="0" fontId="0" fillId="0" borderId="0" xfId="0" applyBorder="1" applyAlignment="1" applyProtection="1">
      <alignment horizontal="left" vertical="center"/>
    </xf>
    <xf numFmtId="0" fontId="6" fillId="0" borderId="0" xfId="0" applyFont="1" applyBorder="1" applyAlignment="1" applyProtection="1">
      <alignment horizontal="center" vertical="center"/>
    </xf>
    <xf numFmtId="0" fontId="98" fillId="3" borderId="10" xfId="0" applyFont="1" applyFill="1" applyBorder="1" applyAlignment="1" applyProtection="1">
      <alignment horizontal="center" vertical="center" wrapText="1"/>
    </xf>
    <xf numFmtId="0" fontId="0" fillId="14" borderId="0" xfId="0" applyFill="1" applyProtection="1"/>
    <xf numFmtId="0" fontId="0" fillId="14" borderId="0" xfId="0" applyFill="1" applyAlignment="1" applyProtection="1">
      <alignment horizontal="center" vertical="center"/>
    </xf>
    <xf numFmtId="0" fontId="0" fillId="14" borderId="0" xfId="0" applyFill="1" applyBorder="1" applyAlignment="1" applyProtection="1">
      <alignment horizontal="left" vertical="center"/>
    </xf>
    <xf numFmtId="0" fontId="25" fillId="14" borderId="0" xfId="0" applyFont="1" applyFill="1" applyBorder="1" applyProtection="1"/>
    <xf numFmtId="0" fontId="25" fillId="0" borderId="101" xfId="0" applyFont="1" applyBorder="1" applyAlignment="1" applyProtection="1">
      <alignment horizontal="left" vertical="center"/>
    </xf>
    <xf numFmtId="0" fontId="0" fillId="14" borderId="65" xfId="0" applyFill="1" applyBorder="1" applyProtection="1"/>
    <xf numFmtId="0" fontId="88" fillId="14" borderId="0" xfId="0" applyFont="1" applyFill="1" applyAlignment="1">
      <alignment horizontal="left" vertical="center" wrapText="1"/>
    </xf>
    <xf numFmtId="0" fontId="0" fillId="0" borderId="0" xfId="0" applyProtection="1">
      <protection locked="0"/>
    </xf>
    <xf numFmtId="0" fontId="79" fillId="0" borderId="0" xfId="0" applyFont="1" applyBorder="1" applyAlignment="1" applyProtection="1">
      <alignment horizontal="center" vertical="center"/>
      <protection locked="0"/>
    </xf>
    <xf numFmtId="0" fontId="61" fillId="0" borderId="0" xfId="0" applyFont="1" applyProtection="1">
      <protection locked="0"/>
    </xf>
    <xf numFmtId="0" fontId="61" fillId="14" borderId="0" xfId="0" applyFont="1" applyFill="1" applyBorder="1" applyAlignment="1" applyProtection="1">
      <alignment vertical="center" wrapText="1"/>
      <protection locked="0"/>
    </xf>
    <xf numFmtId="0" fontId="106" fillId="0" borderId="0" xfId="0" applyFont="1" applyProtection="1">
      <protection locked="0"/>
    </xf>
    <xf numFmtId="0" fontId="107" fillId="0" borderId="0" xfId="0" applyFont="1" applyProtection="1"/>
    <xf numFmtId="0" fontId="103" fillId="0" borderId="0" xfId="0" applyFont="1" applyProtection="1"/>
    <xf numFmtId="0" fontId="102" fillId="0" borderId="0" xfId="0" applyFont="1" applyProtection="1"/>
    <xf numFmtId="0" fontId="61" fillId="0" borderId="0" xfId="0" applyFont="1" applyProtection="1"/>
    <xf numFmtId="0" fontId="104" fillId="0" borderId="0" xfId="0" applyFont="1" applyAlignment="1" applyProtection="1">
      <alignment horizontal="right" vertical="center"/>
    </xf>
    <xf numFmtId="0" fontId="61" fillId="14" borderId="0" xfId="0" applyFont="1" applyFill="1" applyBorder="1" applyAlignment="1" applyProtection="1">
      <alignment horizontal="left" vertical="center"/>
    </xf>
    <xf numFmtId="2" fontId="90" fillId="0" borderId="41" xfId="2" applyNumberFormat="1" applyFont="1" applyFill="1" applyBorder="1" applyAlignment="1" applyProtection="1">
      <alignment horizontal="center" vertical="center"/>
    </xf>
    <xf numFmtId="0" fontId="25" fillId="0" borderId="0" xfId="0" applyFont="1" applyProtection="1">
      <protection locked="0"/>
    </xf>
    <xf numFmtId="0" fontId="78" fillId="0" borderId="41" xfId="0" applyFont="1" applyBorder="1" applyAlignment="1" applyProtection="1">
      <alignment horizontal="center" vertical="center"/>
      <protection locked="0"/>
    </xf>
    <xf numFmtId="178" fontId="0" fillId="14" borderId="0" xfId="0" applyNumberFormat="1" applyFill="1" applyBorder="1" applyAlignment="1" applyProtection="1">
      <alignment horizontal="right" vertical="center"/>
    </xf>
    <xf numFmtId="0" fontId="0" fillId="9" borderId="41" xfId="0" applyFill="1" applyBorder="1" applyProtection="1">
      <protection locked="0"/>
    </xf>
    <xf numFmtId="0" fontId="0" fillId="7" borderId="102" xfId="0" applyFill="1" applyBorder="1" applyProtection="1">
      <protection locked="0"/>
    </xf>
    <xf numFmtId="0" fontId="0" fillId="7" borderId="65" xfId="0" applyFill="1" applyBorder="1" applyProtection="1">
      <protection locked="0"/>
    </xf>
    <xf numFmtId="0" fontId="0" fillId="7" borderId="66" xfId="0" applyFill="1" applyBorder="1" applyProtection="1">
      <protection locked="0"/>
    </xf>
    <xf numFmtId="0" fontId="12" fillId="4" borderId="24" xfId="0" applyFont="1" applyFill="1" applyBorder="1" applyAlignment="1" applyProtection="1">
      <alignment horizontal="center" vertical="top" wrapText="1"/>
    </xf>
    <xf numFmtId="175" fontId="3" fillId="2" borderId="40" xfId="0" applyNumberFormat="1" applyFont="1" applyFill="1" applyBorder="1" applyAlignment="1">
      <alignment horizontal="center" vertical="center"/>
    </xf>
    <xf numFmtId="175" fontId="4" fillId="0" borderId="24" xfId="0" applyNumberFormat="1" applyFont="1" applyBorder="1" applyAlignment="1">
      <alignment horizontal="center" vertical="center"/>
    </xf>
    <xf numFmtId="175" fontId="4" fillId="0" borderId="15" xfId="0" applyNumberFormat="1" applyFont="1" applyBorder="1" applyAlignment="1">
      <alignment horizontal="center" vertical="center"/>
    </xf>
    <xf numFmtId="175" fontId="3" fillId="0" borderId="103" xfId="0" applyNumberFormat="1" applyFont="1" applyBorder="1" applyAlignment="1">
      <alignment horizontal="center" vertical="center"/>
    </xf>
    <xf numFmtId="175" fontId="3" fillId="0" borderId="41" xfId="0" applyNumberFormat="1" applyFont="1" applyBorder="1" applyAlignment="1">
      <alignment horizontal="center" vertical="center"/>
    </xf>
    <xf numFmtId="0" fontId="128" fillId="0" borderId="0" xfId="0" applyFont="1" applyAlignment="1">
      <alignment vertical="center"/>
    </xf>
    <xf numFmtId="0" fontId="40" fillId="0" borderId="104" xfId="0" applyFont="1" applyBorder="1" applyAlignment="1" applyProtection="1">
      <alignment horizontal="center" vertical="center"/>
    </xf>
    <xf numFmtId="0" fontId="34" fillId="0" borderId="0" xfId="0" applyFont="1" applyAlignment="1" applyProtection="1"/>
    <xf numFmtId="178" fontId="29" fillId="5" borderId="12" xfId="0" applyNumberFormat="1" applyFont="1" applyFill="1" applyBorder="1" applyAlignment="1" applyProtection="1">
      <alignment horizontal="right" vertical="center"/>
    </xf>
    <xf numFmtId="178" fontId="29" fillId="5" borderId="25" xfId="0" applyNumberFormat="1" applyFont="1" applyFill="1" applyBorder="1" applyAlignment="1" applyProtection="1">
      <alignment horizontal="right" vertical="center"/>
    </xf>
    <xf numFmtId="0" fontId="84" fillId="0" borderId="0" xfId="0" applyFont="1" applyAlignment="1">
      <alignment vertical="top" wrapText="1"/>
    </xf>
    <xf numFmtId="175" fontId="129" fillId="0" borderId="15" xfId="0" applyNumberFormat="1" applyFont="1" applyBorder="1" applyAlignment="1">
      <alignment horizontal="center" vertical="center"/>
    </xf>
    <xf numFmtId="175" fontId="130" fillId="0" borderId="15" xfId="0" applyNumberFormat="1" applyFont="1" applyBorder="1" applyAlignment="1">
      <alignment horizontal="center" vertical="center"/>
    </xf>
    <xf numFmtId="49" fontId="131" fillId="0" borderId="49" xfId="0" applyNumberFormat="1" applyFont="1" applyBorder="1" applyAlignment="1">
      <alignment horizontal="center" vertical="center"/>
    </xf>
    <xf numFmtId="0" fontId="100" fillId="0" borderId="41" xfId="0" applyNumberFormat="1" applyFont="1" applyFill="1" applyBorder="1" applyAlignment="1" applyProtection="1">
      <alignment horizontal="center" vertical="center"/>
    </xf>
    <xf numFmtId="0" fontId="100" fillId="0" borderId="75" xfId="0" applyNumberFormat="1" applyFont="1" applyFill="1" applyBorder="1" applyAlignment="1" applyProtection="1">
      <alignment horizontal="center" vertical="center"/>
    </xf>
    <xf numFmtId="0" fontId="78" fillId="0" borderId="64" xfId="0" applyFont="1" applyBorder="1" applyAlignment="1" applyProtection="1">
      <alignment horizontal="center" vertical="center"/>
      <protection locked="0"/>
    </xf>
    <xf numFmtId="0" fontId="100" fillId="0" borderId="79" xfId="0" applyNumberFormat="1" applyFont="1" applyFill="1" applyBorder="1" applyAlignment="1" applyProtection="1">
      <alignment horizontal="center" vertical="center"/>
    </xf>
    <xf numFmtId="0" fontId="35" fillId="0" borderId="0" xfId="0" applyFont="1" applyFill="1"/>
    <xf numFmtId="0" fontId="59" fillId="6" borderId="102" xfId="0" applyFont="1" applyFill="1" applyBorder="1" applyAlignment="1">
      <alignment horizontal="left" indent="1"/>
    </xf>
    <xf numFmtId="0" fontId="45" fillId="6" borderId="102" xfId="0" applyFont="1" applyFill="1" applyBorder="1" applyAlignment="1">
      <alignment horizontal="left" indent="1"/>
    </xf>
    <xf numFmtId="0" fontId="59" fillId="6" borderId="42" xfId="0" applyFont="1" applyFill="1" applyBorder="1" applyAlignment="1">
      <alignment horizontal="left" indent="1"/>
    </xf>
    <xf numFmtId="0" fontId="59" fillId="17" borderId="42" xfId="0" applyFont="1" applyFill="1" applyBorder="1"/>
    <xf numFmtId="0" fontId="59" fillId="17" borderId="0" xfId="0" applyFont="1" applyFill="1" applyBorder="1"/>
    <xf numFmtId="0" fontId="0" fillId="17" borderId="67" xfId="0" applyFill="1" applyBorder="1"/>
    <xf numFmtId="0" fontId="39" fillId="17" borderId="42" xfId="0" applyFont="1" applyFill="1" applyBorder="1" applyAlignment="1">
      <alignment horizontal="left" indent="1"/>
    </xf>
    <xf numFmtId="0" fontId="59" fillId="17" borderId="42" xfId="0" applyFont="1" applyFill="1" applyBorder="1" applyAlignment="1">
      <alignment horizontal="left" indent="1"/>
    </xf>
    <xf numFmtId="0" fontId="59" fillId="17" borderId="67" xfId="0" applyFont="1" applyFill="1" applyBorder="1"/>
    <xf numFmtId="0" fontId="59" fillId="17" borderId="102" xfId="0" applyFont="1" applyFill="1" applyBorder="1" applyAlignment="1">
      <alignment horizontal="left" indent="1"/>
    </xf>
    <xf numFmtId="0" fontId="59" fillId="17" borderId="65" xfId="0" applyFont="1" applyFill="1" applyBorder="1"/>
    <xf numFmtId="0" fontId="59" fillId="17" borderId="66" xfId="0" applyFont="1" applyFill="1" applyBorder="1"/>
    <xf numFmtId="0" fontId="59" fillId="17" borderId="43" xfId="0" applyFont="1" applyFill="1" applyBorder="1" applyAlignment="1">
      <alignment horizontal="left" indent="1"/>
    </xf>
    <xf numFmtId="0" fontId="59" fillId="17" borderId="68" xfId="0" applyFont="1" applyFill="1" applyBorder="1"/>
    <xf numFmtId="0" fontId="59" fillId="17" borderId="69" xfId="0" applyFont="1" applyFill="1" applyBorder="1"/>
    <xf numFmtId="0" fontId="59" fillId="18" borderId="42" xfId="0" applyFont="1" applyFill="1" applyBorder="1"/>
    <xf numFmtId="0" fontId="59" fillId="18" borderId="0" xfId="0" applyFont="1" applyFill="1" applyBorder="1"/>
    <xf numFmtId="0" fontId="59" fillId="18" borderId="67" xfId="0" applyFont="1" applyFill="1" applyBorder="1"/>
    <xf numFmtId="0" fontId="39" fillId="18" borderId="42" xfId="0" applyFont="1" applyFill="1" applyBorder="1" applyAlignment="1">
      <alignment horizontal="left" indent="1"/>
    </xf>
    <xf numFmtId="0" fontId="59" fillId="18" borderId="42" xfId="0" applyFont="1" applyFill="1" applyBorder="1" applyAlignment="1">
      <alignment horizontal="left" indent="1"/>
    </xf>
    <xf numFmtId="0" fontId="59" fillId="18" borderId="102" xfId="0" applyFont="1" applyFill="1" applyBorder="1" applyAlignment="1">
      <alignment horizontal="left" indent="1"/>
    </xf>
    <xf numFmtId="0" fontId="59" fillId="18" borderId="65" xfId="0" applyFont="1" applyFill="1" applyBorder="1"/>
    <xf numFmtId="0" fontId="59" fillId="18" borderId="66" xfId="0" applyFont="1" applyFill="1" applyBorder="1"/>
    <xf numFmtId="0" fontId="59" fillId="18" borderId="43" xfId="0" applyFont="1" applyFill="1" applyBorder="1" applyAlignment="1">
      <alignment horizontal="left" indent="1"/>
    </xf>
    <xf numFmtId="0" fontId="59" fillId="18" borderId="68" xfId="0" applyFont="1" applyFill="1" applyBorder="1"/>
    <xf numFmtId="0" fontId="59" fillId="18" borderId="69" xfId="0" applyFont="1" applyFill="1" applyBorder="1"/>
    <xf numFmtId="0" fontId="34" fillId="0" borderId="41" xfId="0" applyFont="1" applyBorder="1" applyAlignment="1">
      <alignment horizontal="center"/>
    </xf>
    <xf numFmtId="0" fontId="25" fillId="0" borderId="41" xfId="0" applyFont="1" applyBorder="1" applyAlignment="1">
      <alignment horizontal="center"/>
    </xf>
    <xf numFmtId="0" fontId="25" fillId="0" borderId="79" xfId="0" applyFont="1" applyBorder="1" applyAlignment="1">
      <alignment horizontal="center"/>
    </xf>
    <xf numFmtId="0" fontId="36" fillId="0" borderId="0" xfId="0" applyFont="1" applyFill="1" applyAlignment="1">
      <alignment horizontal="center" vertical="center"/>
    </xf>
    <xf numFmtId="49" fontId="4" fillId="0" borderId="14" xfId="0" applyNumberFormat="1" applyFont="1" applyBorder="1" applyAlignment="1" applyProtection="1">
      <alignment horizontal="left" vertical="center" wrapText="1"/>
      <protection locked="0"/>
    </xf>
    <xf numFmtId="49" fontId="4" fillId="0" borderId="32" xfId="0" applyNumberFormat="1" applyFont="1" applyBorder="1" applyAlignment="1" applyProtection="1">
      <alignment horizontal="left" vertical="center" wrapText="1"/>
      <protection locked="0"/>
    </xf>
    <xf numFmtId="49" fontId="4" fillId="0" borderId="70" xfId="0" applyNumberFormat="1" applyFont="1" applyBorder="1" applyAlignment="1" applyProtection="1">
      <alignment horizontal="left" vertical="center" wrapText="1"/>
      <protection locked="0"/>
    </xf>
    <xf numFmtId="0" fontId="79" fillId="16" borderId="91" xfId="0" applyFont="1" applyFill="1" applyBorder="1" applyAlignment="1"/>
    <xf numFmtId="0" fontId="79" fillId="0" borderId="92" xfId="0" applyFont="1" applyBorder="1" applyAlignment="1">
      <alignment vertical="center"/>
    </xf>
    <xf numFmtId="0" fontId="89" fillId="0" borderId="55" xfId="0" applyFont="1" applyBorder="1" applyAlignment="1">
      <alignment horizontal="center" vertical="center" wrapText="1"/>
    </xf>
    <xf numFmtId="0" fontId="74" fillId="0" borderId="50" xfId="0" applyFont="1" applyBorder="1" applyAlignment="1">
      <alignment horizontal="center" vertical="center"/>
    </xf>
    <xf numFmtId="0" fontId="86" fillId="0" borderId="0" xfId="0" applyFont="1" applyFill="1" applyBorder="1" applyAlignment="1">
      <alignment vertical="center"/>
    </xf>
    <xf numFmtId="0" fontId="86" fillId="0" borderId="0" xfId="0" applyFont="1" applyFill="1" applyBorder="1" applyAlignment="1">
      <alignment vertical="top"/>
    </xf>
    <xf numFmtId="0" fontId="74" fillId="0" borderId="52" xfId="0" applyFont="1" applyBorder="1" applyAlignment="1">
      <alignment horizontal="center" vertical="center"/>
    </xf>
    <xf numFmtId="0" fontId="89" fillId="0" borderId="57" xfId="0" applyFont="1" applyBorder="1" applyAlignment="1">
      <alignment horizontal="center" vertical="center" wrapText="1"/>
    </xf>
    <xf numFmtId="178" fontId="0" fillId="14" borderId="0" xfId="0" applyNumberFormat="1" applyFill="1" applyBorder="1" applyAlignment="1" applyProtection="1">
      <alignment vertical="center"/>
    </xf>
    <xf numFmtId="178" fontId="29" fillId="2" borderId="36" xfId="0" applyNumberFormat="1" applyFont="1" applyFill="1" applyBorder="1" applyAlignment="1" applyProtection="1">
      <alignment horizontal="right" vertical="center"/>
    </xf>
    <xf numFmtId="178" fontId="29" fillId="2" borderId="105" xfId="0" applyNumberFormat="1" applyFont="1" applyFill="1" applyBorder="1" applyAlignment="1" applyProtection="1">
      <alignment horizontal="right" vertical="center"/>
    </xf>
    <xf numFmtId="0" fontId="2" fillId="2" borderId="106" xfId="0" applyFont="1" applyFill="1" applyBorder="1" applyAlignment="1" applyProtection="1">
      <alignment horizontal="center" vertical="center" wrapText="1"/>
    </xf>
    <xf numFmtId="0" fontId="6" fillId="3" borderId="107" xfId="0" applyFont="1" applyFill="1" applyBorder="1" applyAlignment="1" applyProtection="1">
      <alignment horizontal="center" vertical="center" wrapText="1"/>
    </xf>
    <xf numFmtId="0" fontId="6" fillId="4" borderId="108" xfId="0" applyFont="1" applyFill="1" applyBorder="1" applyAlignment="1" applyProtection="1">
      <alignment horizontal="center" vertical="center" wrapText="1"/>
    </xf>
    <xf numFmtId="0" fontId="2" fillId="3" borderId="24" xfId="0" applyFont="1" applyFill="1" applyBorder="1" applyAlignment="1" applyProtection="1">
      <alignment horizontal="center" vertical="center" wrapText="1"/>
    </xf>
    <xf numFmtId="0" fontId="2" fillId="3" borderId="21" xfId="0" applyFont="1" applyFill="1" applyBorder="1" applyAlignment="1" applyProtection="1">
      <alignment horizontal="center" vertical="center" wrapText="1"/>
    </xf>
    <xf numFmtId="178" fontId="29" fillId="2" borderId="109" xfId="0" applyNumberFormat="1" applyFont="1" applyFill="1" applyBorder="1" applyAlignment="1" applyProtection="1">
      <alignment horizontal="right" vertical="center"/>
    </xf>
    <xf numFmtId="178" fontId="29" fillId="0" borderId="109" xfId="0" applyNumberFormat="1" applyFont="1" applyBorder="1" applyAlignment="1" applyProtection="1">
      <alignment horizontal="right" vertical="center"/>
      <protection locked="0"/>
    </xf>
    <xf numFmtId="0" fontId="10" fillId="0" borderId="0" xfId="0" applyFont="1" applyFill="1" applyAlignment="1" applyProtection="1"/>
    <xf numFmtId="0" fontId="8" fillId="0" borderId="0" xfId="0" applyFont="1" applyFill="1" applyBorder="1" applyAlignment="1" applyProtection="1">
      <alignment horizontal="center" vertical="center"/>
    </xf>
    <xf numFmtId="0" fontId="28" fillId="0" borderId="0" xfId="0" applyFont="1" applyFill="1" applyBorder="1" applyAlignment="1" applyProtection="1">
      <alignment horizontal="center" vertical="center"/>
    </xf>
    <xf numFmtId="0" fontId="28" fillId="0" borderId="0" xfId="0" applyFont="1" applyFill="1" applyBorder="1" applyAlignment="1" applyProtection="1">
      <alignment horizontal="right" vertical="center"/>
    </xf>
    <xf numFmtId="178" fontId="29" fillId="0" borderId="0" xfId="0" applyNumberFormat="1" applyFont="1" applyFill="1" applyBorder="1" applyAlignment="1" applyProtection="1">
      <alignment horizontal="right" vertical="center"/>
    </xf>
    <xf numFmtId="0" fontId="10" fillId="0" borderId="0" xfId="0" applyFont="1" applyFill="1" applyBorder="1" applyAlignment="1" applyProtection="1">
      <alignment horizontal="center"/>
    </xf>
    <xf numFmtId="2" fontId="23" fillId="0" borderId="0" xfId="0" applyNumberFormat="1" applyFont="1" applyFill="1" applyAlignment="1" applyProtection="1">
      <alignment horizontal="center"/>
    </xf>
    <xf numFmtId="0" fontId="0" fillId="0" borderId="0" xfId="0" applyFill="1" applyAlignment="1" applyProtection="1"/>
    <xf numFmtId="0" fontId="0" fillId="0" borderId="0" xfId="0" applyFill="1" applyAlignment="1"/>
    <xf numFmtId="178" fontId="29" fillId="2" borderId="35" xfId="0" applyNumberFormat="1" applyFont="1" applyFill="1" applyBorder="1" applyAlignment="1" applyProtection="1">
      <alignment horizontal="right" vertical="center"/>
    </xf>
    <xf numFmtId="178" fontId="29" fillId="2" borderId="110" xfId="0" applyNumberFormat="1" applyFont="1" applyFill="1" applyBorder="1" applyAlignment="1" applyProtection="1">
      <alignment horizontal="right" vertical="center"/>
    </xf>
    <xf numFmtId="178" fontId="29" fillId="2" borderId="111" xfId="0" applyNumberFormat="1" applyFont="1" applyFill="1" applyBorder="1" applyAlignment="1" applyProtection="1">
      <alignment horizontal="right" vertical="center"/>
    </xf>
    <xf numFmtId="0" fontId="25" fillId="0" borderId="0" xfId="0" applyFont="1" applyBorder="1" applyAlignment="1" applyProtection="1">
      <alignment horizontal="center" vertical="center"/>
      <protection locked="0"/>
    </xf>
    <xf numFmtId="2" fontId="29" fillId="2" borderId="24" xfId="0" applyNumberFormat="1" applyFont="1" applyFill="1" applyBorder="1" applyAlignment="1" applyProtection="1">
      <alignment horizontal="right" vertical="center"/>
    </xf>
    <xf numFmtId="2" fontId="29" fillId="0" borderId="24" xfId="0" applyNumberFormat="1" applyFont="1" applyBorder="1" applyAlignment="1" applyProtection="1">
      <alignment horizontal="center" vertical="center"/>
    </xf>
    <xf numFmtId="2" fontId="29" fillId="0" borderId="108" xfId="0" applyNumberFormat="1" applyFont="1" applyBorder="1" applyAlignment="1" applyProtection="1">
      <alignment horizontal="center" vertical="center"/>
    </xf>
    <xf numFmtId="2" fontId="29" fillId="2" borderId="105" xfId="0" applyNumberFormat="1" applyFont="1" applyFill="1" applyBorder="1" applyAlignment="1" applyProtection="1">
      <alignment horizontal="right" vertical="center"/>
    </xf>
    <xf numFmtId="2" fontId="29" fillId="2" borderId="35" xfId="0" applyNumberFormat="1" applyFont="1" applyFill="1" applyBorder="1" applyAlignment="1" applyProtection="1">
      <alignment horizontal="right" vertical="center"/>
    </xf>
    <xf numFmtId="178" fontId="29" fillId="19" borderId="12" xfId="0" applyNumberFormat="1" applyFont="1" applyFill="1" applyBorder="1" applyAlignment="1" applyProtection="1">
      <alignment horizontal="right" vertical="center"/>
      <protection locked="0"/>
    </xf>
    <xf numFmtId="178" fontId="29" fillId="19" borderId="15" xfId="0" applyNumberFormat="1" applyFont="1" applyFill="1" applyBorder="1" applyAlignment="1" applyProtection="1">
      <alignment horizontal="right" vertical="center"/>
    </xf>
    <xf numFmtId="0" fontId="76" fillId="7" borderId="64" xfId="0" applyFont="1" applyFill="1" applyBorder="1" applyAlignment="1" applyProtection="1">
      <alignment horizontal="center" vertical="center"/>
      <protection locked="0"/>
    </xf>
    <xf numFmtId="0" fontId="122" fillId="0" borderId="0" xfId="0" applyFont="1" applyProtection="1">
      <protection locked="0"/>
    </xf>
    <xf numFmtId="0" fontId="122" fillId="0" borderId="28" xfId="0" applyFont="1" applyBorder="1" applyAlignment="1" applyProtection="1">
      <alignment horizontal="center" vertical="center"/>
      <protection locked="0"/>
    </xf>
    <xf numFmtId="0" fontId="122" fillId="0" borderId="0" xfId="0" applyFont="1" applyAlignment="1" applyProtection="1">
      <alignment horizontal="center" vertical="center"/>
      <protection locked="0"/>
    </xf>
    <xf numFmtId="0" fontId="32" fillId="0" borderId="0" xfId="0" applyFont="1" applyAlignment="1" applyProtection="1">
      <alignment horizontal="center" vertical="center"/>
      <protection locked="0"/>
    </xf>
    <xf numFmtId="0" fontId="32" fillId="0" borderId="0" xfId="0" applyFont="1" applyBorder="1" applyAlignment="1" applyProtection="1">
      <alignment horizontal="center" vertical="center"/>
      <protection locked="0"/>
    </xf>
    <xf numFmtId="0" fontId="33" fillId="0" borderId="0" xfId="0" applyFont="1" applyFill="1" applyBorder="1" applyAlignment="1" applyProtection="1">
      <alignment horizontal="center" vertical="center"/>
      <protection locked="0"/>
    </xf>
    <xf numFmtId="0" fontId="0" fillId="0" borderId="0" xfId="0" applyBorder="1" applyAlignment="1" applyProtection="1">
      <alignment horizontal="center" vertical="center"/>
      <protection locked="0"/>
    </xf>
    <xf numFmtId="0" fontId="1" fillId="0" borderId="0" xfId="0" applyFont="1" applyFill="1" applyBorder="1" applyAlignment="1" applyProtection="1">
      <alignment horizontal="center" vertical="center"/>
      <protection locked="0"/>
    </xf>
    <xf numFmtId="0" fontId="57" fillId="0" borderId="0" xfId="0" applyFont="1" applyFill="1" applyBorder="1" applyProtection="1">
      <protection locked="0"/>
    </xf>
    <xf numFmtId="0" fontId="57" fillId="0" borderId="0" xfId="0" applyFont="1" applyFill="1" applyBorder="1" applyAlignment="1" applyProtection="1">
      <alignment horizontal="center"/>
      <protection locked="0"/>
    </xf>
    <xf numFmtId="0" fontId="57" fillId="0" borderId="0" xfId="0" applyFont="1" applyProtection="1">
      <protection locked="0"/>
    </xf>
    <xf numFmtId="0" fontId="0" fillId="0" borderId="53" xfId="0" applyFill="1" applyBorder="1" applyAlignment="1" applyProtection="1">
      <alignment horizontal="center" vertical="center" shrinkToFit="1"/>
    </xf>
    <xf numFmtId="0" fontId="25" fillId="0" borderId="0" xfId="0" applyFont="1" applyBorder="1" applyAlignment="1" applyProtection="1">
      <alignment horizontal="left" vertical="top"/>
    </xf>
    <xf numFmtId="0" fontId="0" fillId="0" borderId="0" xfId="0" applyBorder="1" applyAlignment="1" applyProtection="1">
      <alignment horizontal="left" vertical="top"/>
    </xf>
    <xf numFmtId="0" fontId="123" fillId="0" borderId="0" xfId="0" applyFont="1" applyAlignment="1" applyProtection="1">
      <alignment horizontal="left"/>
    </xf>
    <xf numFmtId="0" fontId="122" fillId="0" borderId="0" xfId="0" applyFont="1" applyAlignment="1" applyProtection="1">
      <alignment horizontal="center"/>
    </xf>
    <xf numFmtId="0" fontId="123" fillId="0" borderId="0" xfId="0" applyFont="1" applyAlignment="1" applyProtection="1">
      <alignment horizontal="center"/>
    </xf>
    <xf numFmtId="0" fontId="122" fillId="0" borderId="0" xfId="0" applyFont="1" applyProtection="1"/>
    <xf numFmtId="0" fontId="123" fillId="0" borderId="0" xfId="0" applyFont="1" applyProtection="1"/>
    <xf numFmtId="0" fontId="76" fillId="7" borderId="64" xfId="0" applyFont="1" applyFill="1" applyBorder="1" applyAlignment="1" applyProtection="1">
      <alignment horizontal="center" vertical="center"/>
    </xf>
    <xf numFmtId="187" fontId="4" fillId="0" borderId="23" xfId="0" applyNumberFormat="1" applyFont="1" applyBorder="1" applyAlignment="1" applyProtection="1">
      <alignment horizontal="center" vertical="center"/>
      <protection locked="0"/>
    </xf>
    <xf numFmtId="0" fontId="121" fillId="20" borderId="50" xfId="0" applyFont="1" applyFill="1" applyBorder="1" applyAlignment="1" applyProtection="1">
      <alignment horizontal="center" vertical="center" wrapText="1"/>
    </xf>
    <xf numFmtId="0" fontId="121" fillId="20" borderId="51" xfId="0" applyFont="1" applyFill="1" applyBorder="1" applyAlignment="1" applyProtection="1">
      <alignment horizontal="center" vertical="center" wrapText="1"/>
    </xf>
    <xf numFmtId="0" fontId="121" fillId="20" borderId="52" xfId="0" applyFont="1" applyFill="1" applyBorder="1" applyAlignment="1" applyProtection="1">
      <alignment horizontal="center" vertical="center" wrapText="1"/>
    </xf>
    <xf numFmtId="0" fontId="124" fillId="0" borderId="55" xfId="0" applyFont="1" applyBorder="1" applyAlignment="1" applyProtection="1">
      <alignment horizontal="left" wrapText="1"/>
    </xf>
    <xf numFmtId="0" fontId="124" fillId="0" borderId="56" xfId="0" applyFont="1" applyBorder="1" applyAlignment="1" applyProtection="1">
      <alignment horizontal="left"/>
    </xf>
    <xf numFmtId="0" fontId="124" fillId="0" borderId="57" xfId="0" applyFont="1" applyBorder="1" applyAlignment="1" applyProtection="1">
      <alignment horizontal="left"/>
    </xf>
    <xf numFmtId="0" fontId="124" fillId="0" borderId="63" xfId="0" applyFont="1" applyBorder="1" applyAlignment="1" applyProtection="1">
      <alignment horizontal="left"/>
    </xf>
    <xf numFmtId="0" fontId="124" fillId="0" borderId="0" xfId="0" applyFont="1" applyBorder="1" applyAlignment="1" applyProtection="1">
      <alignment horizontal="left"/>
    </xf>
    <xf numFmtId="0" fontId="124" fillId="0" borderId="62" xfId="0" applyFont="1" applyBorder="1" applyAlignment="1" applyProtection="1">
      <alignment horizontal="left"/>
    </xf>
    <xf numFmtId="0" fontId="124" fillId="0" borderId="59" xfId="0" applyFont="1" applyBorder="1" applyAlignment="1" applyProtection="1">
      <alignment horizontal="left"/>
    </xf>
    <xf numFmtId="0" fontId="124" fillId="0" borderId="60" xfId="0" applyFont="1" applyBorder="1" applyAlignment="1" applyProtection="1">
      <alignment horizontal="left"/>
    </xf>
    <xf numFmtId="0" fontId="124" fillId="0" borderId="61" xfId="0" applyFont="1" applyBorder="1" applyAlignment="1" applyProtection="1">
      <alignment horizontal="left"/>
    </xf>
    <xf numFmtId="0" fontId="123" fillId="9" borderId="0" xfId="0" applyFont="1" applyFill="1" applyAlignment="1" applyProtection="1">
      <alignment horizontal="center"/>
    </xf>
    <xf numFmtId="0" fontId="76" fillId="7" borderId="102" xfId="0" applyFont="1" applyFill="1" applyBorder="1" applyAlignment="1" applyProtection="1">
      <alignment horizontal="center" vertical="center" wrapText="1"/>
      <protection locked="0"/>
    </xf>
    <xf numFmtId="0" fontId="76" fillId="0" borderId="65" xfId="0" applyFont="1" applyBorder="1" applyProtection="1">
      <protection locked="0"/>
    </xf>
    <xf numFmtId="0" fontId="76" fillId="0" borderId="66" xfId="0" applyFont="1" applyBorder="1" applyProtection="1">
      <protection locked="0"/>
    </xf>
    <xf numFmtId="0" fontId="76" fillId="0" borderId="42" xfId="0" applyFont="1" applyBorder="1" applyProtection="1">
      <protection locked="0"/>
    </xf>
    <xf numFmtId="0" fontId="76" fillId="0" borderId="0" xfId="0" applyFont="1" applyProtection="1">
      <protection locked="0"/>
    </xf>
    <xf numFmtId="0" fontId="76" fillId="0" borderId="67" xfId="0" applyFont="1" applyBorder="1" applyProtection="1">
      <protection locked="0"/>
    </xf>
    <xf numFmtId="0" fontId="76" fillId="0" borderId="43" xfId="0" applyFont="1" applyBorder="1" applyProtection="1">
      <protection locked="0"/>
    </xf>
    <xf numFmtId="0" fontId="76" fillId="0" borderId="68" xfId="0" applyFont="1" applyBorder="1" applyProtection="1">
      <protection locked="0"/>
    </xf>
    <xf numFmtId="0" fontId="76" fillId="0" borderId="69" xfId="0" applyFont="1" applyBorder="1" applyProtection="1">
      <protection locked="0"/>
    </xf>
    <xf numFmtId="49" fontId="76" fillId="7" borderId="31" xfId="0" applyNumberFormat="1" applyFont="1" applyFill="1" applyBorder="1" applyAlignment="1" applyProtection="1">
      <alignment horizontal="center" vertical="center"/>
      <protection locked="0"/>
    </xf>
    <xf numFmtId="49" fontId="76" fillId="7" borderId="64" xfId="0" applyNumberFormat="1" applyFont="1" applyFill="1" applyBorder="1" applyAlignment="1" applyProtection="1">
      <alignment horizontal="center" vertical="center"/>
      <protection locked="0"/>
    </xf>
    <xf numFmtId="0" fontId="125" fillId="0" borderId="50" xfId="0" applyFont="1" applyBorder="1" applyAlignment="1" applyProtection="1">
      <alignment horizontal="left" vertical="top"/>
    </xf>
    <xf numFmtId="0" fontId="0" fillId="0" borderId="51" xfId="0" applyBorder="1" applyAlignment="1" applyProtection="1">
      <alignment horizontal="left" vertical="top"/>
    </xf>
    <xf numFmtId="0" fontId="0" fillId="0" borderId="52" xfId="0" applyBorder="1" applyAlignment="1" applyProtection="1">
      <alignment horizontal="left" vertical="top"/>
    </xf>
    <xf numFmtId="0" fontId="59" fillId="7" borderId="28" xfId="0" applyFont="1" applyFill="1" applyBorder="1" applyAlignment="1">
      <alignment horizontal="center"/>
    </xf>
    <xf numFmtId="0" fontId="59" fillId="7" borderId="31" xfId="0" applyFont="1" applyFill="1" applyBorder="1" applyAlignment="1">
      <alignment horizontal="center"/>
    </xf>
    <xf numFmtId="0" fontId="59" fillId="7" borderId="64" xfId="0" applyFont="1" applyFill="1" applyBorder="1" applyAlignment="1">
      <alignment horizontal="center"/>
    </xf>
    <xf numFmtId="0" fontId="59" fillId="17" borderId="28" xfId="0" applyFont="1" applyFill="1" applyBorder="1" applyAlignment="1">
      <alignment horizontal="center"/>
    </xf>
    <xf numFmtId="0" fontId="59" fillId="17" borderId="31" xfId="0" applyFont="1" applyFill="1" applyBorder="1" applyAlignment="1">
      <alignment horizontal="center"/>
    </xf>
    <xf numFmtId="0" fontId="59" fillId="17" borderId="64" xfId="0" applyFont="1" applyFill="1" applyBorder="1" applyAlignment="1">
      <alignment horizontal="center"/>
    </xf>
    <xf numFmtId="0" fontId="59" fillId="18" borderId="28" xfId="0" applyFont="1" applyFill="1" applyBorder="1" applyAlignment="1">
      <alignment horizontal="center"/>
    </xf>
    <xf numFmtId="0" fontId="59" fillId="18" borderId="31" xfId="0" applyFont="1" applyFill="1" applyBorder="1" applyAlignment="1">
      <alignment horizontal="center"/>
    </xf>
    <xf numFmtId="0" fontId="59" fillId="18" borderId="64" xfId="0" applyFont="1" applyFill="1" applyBorder="1" applyAlignment="1">
      <alignment horizontal="center"/>
    </xf>
    <xf numFmtId="0" fontId="59" fillId="6" borderId="28" xfId="0" applyFont="1" applyFill="1" applyBorder="1" applyAlignment="1">
      <alignment horizontal="center"/>
    </xf>
    <xf numFmtId="0" fontId="59" fillId="6" borderId="31" xfId="0" applyFont="1" applyFill="1" applyBorder="1" applyAlignment="1">
      <alignment horizontal="center"/>
    </xf>
    <xf numFmtId="0" fontId="59" fillId="6" borderId="64" xfId="0" applyFont="1" applyFill="1" applyBorder="1" applyAlignment="1">
      <alignment horizontal="center"/>
    </xf>
    <xf numFmtId="49" fontId="9" fillId="2" borderId="48" xfId="0" applyNumberFormat="1" applyFont="1" applyFill="1" applyBorder="1" applyAlignment="1">
      <alignment horizontal="center" vertical="center" wrapText="1"/>
    </xf>
    <xf numFmtId="49" fontId="9" fillId="2" borderId="17" xfId="0" applyNumberFormat="1" applyFont="1" applyFill="1" applyBorder="1" applyAlignment="1">
      <alignment horizontal="center" vertical="center" wrapText="1"/>
    </xf>
    <xf numFmtId="0" fontId="53" fillId="12" borderId="28" xfId="0" applyFont="1" applyFill="1" applyBorder="1" applyAlignment="1">
      <alignment horizontal="center"/>
    </xf>
    <xf numFmtId="0" fontId="53" fillId="12" borderId="31" xfId="0" applyFont="1" applyFill="1" applyBorder="1" applyAlignment="1">
      <alignment horizontal="center"/>
    </xf>
    <xf numFmtId="0" fontId="53" fillId="12" borderId="64" xfId="0" applyFont="1" applyFill="1" applyBorder="1" applyAlignment="1">
      <alignment horizontal="center"/>
    </xf>
    <xf numFmtId="0" fontId="8" fillId="2" borderId="129" xfId="0" applyFont="1" applyFill="1" applyBorder="1" applyAlignment="1">
      <alignment horizontal="center" vertical="center" wrapText="1"/>
    </xf>
    <xf numFmtId="0" fontId="8" fillId="2" borderId="130" xfId="0" applyFont="1" applyFill="1" applyBorder="1" applyAlignment="1">
      <alignment horizontal="center" vertical="center" wrapText="1"/>
    </xf>
    <xf numFmtId="174" fontId="8" fillId="2" borderId="131" xfId="0" applyNumberFormat="1" applyFont="1" applyFill="1" applyBorder="1" applyAlignment="1">
      <alignment horizontal="center" vertical="center" wrapText="1"/>
    </xf>
    <xf numFmtId="174" fontId="8" fillId="2" borderId="79" xfId="0" applyNumberFormat="1" applyFont="1" applyFill="1" applyBorder="1" applyAlignment="1">
      <alignment horizontal="center" vertical="center" wrapText="1"/>
    </xf>
    <xf numFmtId="0" fontId="8" fillId="2" borderId="126" xfId="0" applyFont="1" applyFill="1" applyBorder="1" applyAlignment="1">
      <alignment horizontal="center" vertical="center" wrapText="1"/>
    </xf>
    <xf numFmtId="0" fontId="8" fillId="2" borderId="69" xfId="0" applyFont="1" applyFill="1" applyBorder="1" applyAlignment="1">
      <alignment horizontal="center" vertical="center" wrapText="1"/>
    </xf>
    <xf numFmtId="0" fontId="8" fillId="2" borderId="121" xfId="0" applyFont="1" applyFill="1" applyBorder="1" applyAlignment="1">
      <alignment horizontal="center" vertical="center" wrapText="1"/>
    </xf>
    <xf numFmtId="0" fontId="8" fillId="2" borderId="104" xfId="0" applyFont="1" applyFill="1" applyBorder="1" applyAlignment="1">
      <alignment horizontal="center" vertical="center" wrapText="1"/>
    </xf>
    <xf numFmtId="0" fontId="8" fillId="2" borderId="122" xfId="0" applyFont="1" applyFill="1" applyBorder="1" applyAlignment="1">
      <alignment horizontal="center" vertical="center" wrapText="1"/>
    </xf>
    <xf numFmtId="0" fontId="8" fillId="2" borderId="108" xfId="0" applyFont="1" applyFill="1" applyBorder="1" applyAlignment="1">
      <alignment horizontal="center" vertical="center" wrapText="1"/>
    </xf>
    <xf numFmtId="0" fontId="8" fillId="2" borderId="124" xfId="0" applyFont="1" applyFill="1" applyBorder="1" applyAlignment="1">
      <alignment horizontal="center" vertical="center" wrapText="1"/>
    </xf>
    <xf numFmtId="0" fontId="8" fillId="2" borderId="34" xfId="0" applyFont="1" applyFill="1" applyBorder="1" applyAlignment="1">
      <alignment horizontal="center" vertical="center" wrapText="1"/>
    </xf>
    <xf numFmtId="0" fontId="8" fillId="2" borderId="117" xfId="0" applyFont="1" applyFill="1" applyBorder="1" applyAlignment="1">
      <alignment horizontal="center" vertical="center" wrapText="1"/>
    </xf>
    <xf numFmtId="0" fontId="8" fillId="2" borderId="27" xfId="0" applyFont="1" applyFill="1" applyBorder="1" applyAlignment="1">
      <alignment horizontal="center" vertical="center" wrapText="1"/>
    </xf>
    <xf numFmtId="0" fontId="8" fillId="2" borderId="123" xfId="0" applyFont="1" applyFill="1" applyBorder="1" applyAlignment="1">
      <alignment horizontal="center" vertical="center" wrapText="1"/>
    </xf>
    <xf numFmtId="0" fontId="8" fillId="2" borderId="29" xfId="0" applyFont="1" applyFill="1" applyBorder="1" applyAlignment="1">
      <alignment horizontal="center" vertical="center" wrapText="1"/>
    </xf>
    <xf numFmtId="0" fontId="8" fillId="2" borderId="125" xfId="0" applyFont="1" applyFill="1" applyBorder="1" applyAlignment="1">
      <alignment horizontal="center" vertical="center" wrapText="1"/>
    </xf>
    <xf numFmtId="0" fontId="8" fillId="2" borderId="43" xfId="0" applyFont="1" applyFill="1" applyBorder="1" applyAlignment="1">
      <alignment horizontal="center" vertical="center" wrapText="1"/>
    </xf>
    <xf numFmtId="0" fontId="2" fillId="3" borderId="42" xfId="0" applyFont="1" applyFill="1" applyBorder="1" applyAlignment="1">
      <alignment horizontal="center" vertical="center" wrapText="1"/>
    </xf>
    <xf numFmtId="0" fontId="2" fillId="3" borderId="113" xfId="0" applyFont="1" applyFill="1" applyBorder="1" applyAlignment="1">
      <alignment horizontal="center" vertical="center" wrapText="1"/>
    </xf>
    <xf numFmtId="0" fontId="8" fillId="2" borderId="127" xfId="0" applyFont="1" applyFill="1" applyBorder="1" applyAlignment="1">
      <alignment horizontal="center" vertical="center" wrapText="1"/>
    </xf>
    <xf numFmtId="0" fontId="8" fillId="2" borderId="128" xfId="0" applyFont="1" applyFill="1" applyBorder="1" applyAlignment="1">
      <alignment horizontal="center" vertical="center" wrapText="1"/>
    </xf>
    <xf numFmtId="0" fontId="16" fillId="2" borderId="28" xfId="0" applyFont="1" applyFill="1" applyBorder="1" applyAlignment="1">
      <alignment horizontal="center" vertical="center"/>
    </xf>
    <xf numFmtId="0" fontId="16" fillId="2" borderId="31" xfId="0" applyFont="1" applyFill="1" applyBorder="1" applyAlignment="1">
      <alignment horizontal="center" vertical="center"/>
    </xf>
    <xf numFmtId="0" fontId="16" fillId="2" borderId="114" xfId="0" applyFont="1" applyFill="1" applyBorder="1" applyAlignment="1">
      <alignment horizontal="center" vertical="center"/>
    </xf>
    <xf numFmtId="0" fontId="0" fillId="0" borderId="43" xfId="0" applyBorder="1" applyAlignment="1">
      <alignment horizontal="center" vertical="center"/>
    </xf>
    <xf numFmtId="0" fontId="0" fillId="0" borderId="69" xfId="0" applyBorder="1" applyAlignment="1">
      <alignment horizontal="center" vertical="center"/>
    </xf>
    <xf numFmtId="0" fontId="8" fillId="2" borderId="118" xfId="0" applyFont="1" applyFill="1" applyBorder="1" applyAlignment="1">
      <alignment horizontal="center" vertical="center" wrapText="1"/>
    </xf>
    <xf numFmtId="0" fontId="8" fillId="2" borderId="119" xfId="0" applyFont="1" applyFill="1" applyBorder="1" applyAlignment="1">
      <alignment horizontal="center" vertical="center" wrapText="1"/>
    </xf>
    <xf numFmtId="0" fontId="8" fillId="2" borderId="115" xfId="0" applyFont="1" applyFill="1" applyBorder="1" applyAlignment="1">
      <alignment horizontal="center" vertical="center" wrapText="1"/>
    </xf>
    <xf numFmtId="0" fontId="8" fillId="2" borderId="116" xfId="0" applyFont="1" applyFill="1" applyBorder="1" applyAlignment="1">
      <alignment horizontal="center" vertical="center" wrapText="1"/>
    </xf>
    <xf numFmtId="0" fontId="8" fillId="2" borderId="47" xfId="0" applyFont="1" applyFill="1" applyBorder="1" applyAlignment="1">
      <alignment horizontal="center" vertical="center" wrapText="1"/>
    </xf>
    <xf numFmtId="0" fontId="14" fillId="4" borderId="31" xfId="0" applyFont="1" applyFill="1" applyBorder="1" applyAlignment="1">
      <alignment horizontal="center" vertical="center"/>
    </xf>
    <xf numFmtId="0" fontId="14" fillId="4" borderId="64" xfId="0" applyFont="1" applyFill="1" applyBorder="1" applyAlignment="1">
      <alignment horizontal="center" vertical="center"/>
    </xf>
    <xf numFmtId="0" fontId="14" fillId="4" borderId="28" xfId="0" applyFont="1" applyFill="1" applyBorder="1" applyAlignment="1">
      <alignment horizontal="center" vertical="center"/>
    </xf>
    <xf numFmtId="0" fontId="26" fillId="11" borderId="112" xfId="0" applyFont="1" applyFill="1" applyBorder="1" applyAlignment="1">
      <alignment horizontal="left" vertical="center" wrapText="1"/>
    </xf>
    <xf numFmtId="0" fontId="11" fillId="11" borderId="31" xfId="0" applyFont="1" applyFill="1" applyBorder="1" applyAlignment="1">
      <alignment horizontal="left" vertical="center" wrapText="1"/>
    </xf>
    <xf numFmtId="0" fontId="11" fillId="11" borderId="64" xfId="0" applyFont="1" applyFill="1" applyBorder="1" applyAlignment="1">
      <alignment horizontal="left" vertical="center" wrapText="1"/>
    </xf>
    <xf numFmtId="0" fontId="0" fillId="0" borderId="117" xfId="0" applyBorder="1" applyAlignment="1">
      <alignment horizontal="center" vertical="center" wrapText="1"/>
    </xf>
    <xf numFmtId="0" fontId="82" fillId="0" borderId="0" xfId="0" applyFont="1" applyBorder="1" applyAlignment="1">
      <alignment horizontal="left" vertical="top" wrapText="1"/>
    </xf>
    <xf numFmtId="0" fontId="25" fillId="0" borderId="28" xfId="0" applyFont="1" applyBorder="1" applyAlignment="1">
      <alignment horizontal="center" vertical="center"/>
    </xf>
    <xf numFmtId="0" fontId="25" fillId="0" borderId="64" xfId="0" applyFont="1" applyBorder="1" applyAlignment="1">
      <alignment horizontal="center" vertical="center"/>
    </xf>
    <xf numFmtId="0" fontId="2" fillId="3" borderId="28" xfId="0" applyFont="1" applyFill="1" applyBorder="1" applyAlignment="1">
      <alignment horizontal="center" vertical="center" wrapText="1"/>
    </xf>
    <xf numFmtId="0" fontId="2" fillId="3" borderId="120" xfId="0" applyFont="1" applyFill="1" applyBorder="1" applyAlignment="1">
      <alignment horizontal="center" vertical="center" wrapText="1"/>
    </xf>
    <xf numFmtId="0" fontId="25" fillId="0" borderId="43" xfId="0" applyFont="1" applyBorder="1" applyAlignment="1">
      <alignment horizontal="center" vertical="center"/>
    </xf>
    <xf numFmtId="0" fontId="26" fillId="11" borderId="31" xfId="0" applyFont="1" applyFill="1" applyBorder="1" applyAlignment="1">
      <alignment horizontal="left" vertical="center" wrapText="1"/>
    </xf>
    <xf numFmtId="0" fontId="26" fillId="11" borderId="64" xfId="0" applyFont="1" applyFill="1" applyBorder="1" applyAlignment="1">
      <alignment horizontal="left" vertical="center" wrapText="1"/>
    </xf>
    <xf numFmtId="0" fontId="59" fillId="0" borderId="0" xfId="0" applyFont="1" applyAlignment="1">
      <alignment horizontal="left"/>
    </xf>
    <xf numFmtId="0" fontId="90" fillId="0" borderId="56" xfId="0" applyFont="1" applyBorder="1" applyAlignment="1">
      <alignment horizontal="center" vertical="center"/>
    </xf>
    <xf numFmtId="0" fontId="76" fillId="0" borderId="0" xfId="0" applyFont="1" applyAlignment="1">
      <alignment horizontal="center" vertical="center"/>
    </xf>
    <xf numFmtId="0" fontId="87" fillId="0" borderId="63" xfId="0" applyFont="1" applyBorder="1" applyAlignment="1">
      <alignment horizontal="center" vertical="center" wrapText="1"/>
    </xf>
    <xf numFmtId="0" fontId="87" fillId="0" borderId="59" xfId="0" applyFont="1" applyBorder="1" applyAlignment="1">
      <alignment horizontal="center" vertical="center" wrapText="1"/>
    </xf>
    <xf numFmtId="0" fontId="87" fillId="0" borderId="134" xfId="0" applyFont="1" applyBorder="1" applyAlignment="1">
      <alignment horizontal="center" vertical="center" wrapText="1"/>
    </xf>
    <xf numFmtId="0" fontId="61" fillId="0" borderId="58" xfId="0" applyFont="1" applyBorder="1" applyAlignment="1">
      <alignment horizontal="center" vertical="center" wrapText="1"/>
    </xf>
    <xf numFmtId="0" fontId="86" fillId="16" borderId="102" xfId="0" applyFont="1" applyFill="1" applyBorder="1" applyAlignment="1">
      <alignment horizontal="left" vertical="top"/>
    </xf>
    <xf numFmtId="0" fontId="86" fillId="16" borderId="65" xfId="0" applyFont="1" applyFill="1" applyBorder="1" applyAlignment="1">
      <alignment horizontal="left" vertical="top"/>
    </xf>
    <xf numFmtId="0" fontId="86" fillId="16" borderId="66" xfId="0" applyFont="1" applyFill="1" applyBorder="1" applyAlignment="1">
      <alignment horizontal="left" vertical="top"/>
    </xf>
    <xf numFmtId="0" fontId="86" fillId="16" borderId="42" xfId="0" applyFont="1" applyFill="1" applyBorder="1" applyAlignment="1">
      <alignment horizontal="left" vertical="top"/>
    </xf>
    <xf numFmtId="0" fontId="86" fillId="16" borderId="0" xfId="0" applyFont="1" applyFill="1" applyBorder="1" applyAlignment="1">
      <alignment horizontal="left" vertical="top"/>
    </xf>
    <xf numFmtId="0" fontId="86" fillId="16" borderId="67" xfId="0" applyFont="1" applyFill="1" applyBorder="1" applyAlignment="1">
      <alignment horizontal="left" vertical="top"/>
    </xf>
    <xf numFmtId="0" fontId="86" fillId="16" borderId="43" xfId="0" applyFont="1" applyFill="1" applyBorder="1" applyAlignment="1">
      <alignment horizontal="left" vertical="top"/>
    </xf>
    <xf numFmtId="0" fontId="86" fillId="16" borderId="68" xfId="0" applyFont="1" applyFill="1" applyBorder="1" applyAlignment="1">
      <alignment horizontal="left" vertical="top"/>
    </xf>
    <xf numFmtId="0" fontId="86" fillId="16" borderId="69" xfId="0" applyFont="1" applyFill="1" applyBorder="1" applyAlignment="1">
      <alignment horizontal="left" vertical="top"/>
    </xf>
    <xf numFmtId="0" fontId="86" fillId="16" borderId="102" xfId="0" applyFont="1" applyFill="1" applyBorder="1" applyAlignment="1">
      <alignment horizontal="left" vertical="top" wrapText="1"/>
    </xf>
    <xf numFmtId="0" fontId="95" fillId="0" borderId="51" xfId="0" applyFont="1" applyBorder="1" applyAlignment="1">
      <alignment horizontal="center" vertical="center" wrapText="1"/>
    </xf>
    <xf numFmtId="0" fontId="95" fillId="0" borderId="52" xfId="0" applyFont="1" applyBorder="1" applyAlignment="1">
      <alignment horizontal="center" vertical="center" wrapText="1"/>
    </xf>
    <xf numFmtId="0" fontId="95" fillId="14" borderId="135" xfId="0" applyFont="1" applyFill="1" applyBorder="1" applyAlignment="1">
      <alignment horizontal="center" vertical="center" wrapText="1"/>
    </xf>
    <xf numFmtId="0" fontId="95" fillId="14" borderId="51" xfId="0" applyFont="1" applyFill="1" applyBorder="1" applyAlignment="1">
      <alignment horizontal="center" vertical="center" wrapText="1"/>
    </xf>
    <xf numFmtId="0" fontId="95" fillId="14" borderId="52" xfId="0" applyFont="1" applyFill="1" applyBorder="1" applyAlignment="1">
      <alignment horizontal="center" vertical="center" wrapText="1"/>
    </xf>
    <xf numFmtId="0" fontId="92" fillId="14" borderId="0" xfId="0" applyFont="1" applyFill="1" applyAlignment="1">
      <alignment horizontal="center" vertical="center"/>
    </xf>
    <xf numFmtId="0" fontId="90" fillId="14" borderId="52" xfId="0" applyFont="1" applyFill="1" applyBorder="1" applyAlignment="1">
      <alignment horizontal="center" vertical="center" wrapText="1"/>
    </xf>
    <xf numFmtId="0" fontId="90" fillId="14" borderId="53" xfId="0" applyFont="1" applyFill="1" applyBorder="1" applyAlignment="1">
      <alignment horizontal="center" vertical="center" wrapText="1"/>
    </xf>
    <xf numFmtId="0" fontId="90" fillId="0" borderId="53" xfId="0" applyFont="1" applyBorder="1" applyAlignment="1">
      <alignment horizontal="center" vertical="center" wrapText="1"/>
    </xf>
    <xf numFmtId="0" fontId="90" fillId="0" borderId="50" xfId="0" applyFont="1" applyBorder="1" applyAlignment="1">
      <alignment horizontal="center" vertical="center" wrapText="1"/>
    </xf>
    <xf numFmtId="0" fontId="87" fillId="0" borderId="132" xfId="0" applyFont="1" applyBorder="1" applyAlignment="1">
      <alignment horizontal="center" vertical="center" wrapText="1"/>
    </xf>
    <xf numFmtId="0" fontId="61" fillId="0" borderId="133" xfId="0" applyFont="1" applyBorder="1" applyAlignment="1">
      <alignment horizontal="center" vertical="center" wrapText="1"/>
    </xf>
    <xf numFmtId="0" fontId="90" fillId="0" borderId="52" xfId="0" applyFont="1" applyBorder="1" applyAlignment="1">
      <alignment horizontal="center" vertical="center" wrapText="1"/>
    </xf>
    <xf numFmtId="0" fontId="0" fillId="0" borderId="61" xfId="0" applyBorder="1"/>
    <xf numFmtId="0" fontId="91" fillId="0" borderId="58" xfId="0" applyFont="1" applyBorder="1" applyAlignment="1">
      <alignment horizontal="center" vertical="center" wrapText="1"/>
    </xf>
    <xf numFmtId="0" fontId="90" fillId="0" borderId="58" xfId="0" applyFont="1" applyBorder="1" applyAlignment="1">
      <alignment horizontal="center" vertical="center" wrapText="1"/>
    </xf>
    <xf numFmtId="0" fontId="90" fillId="0" borderId="59" xfId="0" applyFont="1" applyBorder="1" applyAlignment="1">
      <alignment horizontal="center" vertical="center" wrapText="1"/>
    </xf>
    <xf numFmtId="0" fontId="61" fillId="0" borderId="0" xfId="0" applyFont="1" applyBorder="1" applyAlignment="1">
      <alignment horizontal="left" vertical="center" wrapText="1"/>
    </xf>
    <xf numFmtId="0" fontId="61" fillId="0" borderId="0" xfId="0" applyFont="1" applyBorder="1" applyAlignment="1">
      <alignment horizontal="center" vertical="center" wrapText="1"/>
    </xf>
    <xf numFmtId="0" fontId="61" fillId="0" borderId="102" xfId="0" applyFont="1" applyBorder="1" applyAlignment="1">
      <alignment horizontal="left" vertical="center" wrapText="1"/>
    </xf>
    <xf numFmtId="0" fontId="61" fillId="0" borderId="65" xfId="0" applyFont="1" applyBorder="1" applyAlignment="1">
      <alignment horizontal="left" vertical="center" wrapText="1"/>
    </xf>
    <xf numFmtId="0" fontId="61" fillId="0" borderId="66" xfId="0" applyFont="1" applyBorder="1" applyAlignment="1">
      <alignment horizontal="left" vertical="center" wrapText="1"/>
    </xf>
    <xf numFmtId="0" fontId="61" fillId="0" borderId="42" xfId="0" applyFont="1" applyBorder="1" applyAlignment="1">
      <alignment horizontal="left" vertical="center" wrapText="1"/>
    </xf>
    <xf numFmtId="0" fontId="61" fillId="0" borderId="67" xfId="0" applyFont="1" applyBorder="1" applyAlignment="1">
      <alignment horizontal="left" vertical="center" wrapText="1"/>
    </xf>
    <xf numFmtId="0" fontId="61" fillId="0" borderId="43" xfId="0" applyFont="1" applyBorder="1" applyAlignment="1">
      <alignment horizontal="left" vertical="center" wrapText="1"/>
    </xf>
    <xf numFmtId="0" fontId="61" fillId="0" borderId="68" xfId="0" applyFont="1" applyBorder="1" applyAlignment="1">
      <alignment horizontal="left" vertical="center" wrapText="1"/>
    </xf>
    <xf numFmtId="0" fontId="61" fillId="0" borderId="69" xfId="0" applyFont="1" applyBorder="1" applyAlignment="1">
      <alignment horizontal="left" vertical="center" wrapText="1"/>
    </xf>
    <xf numFmtId="0" fontId="74" fillId="14" borderId="0" xfId="0" applyFont="1" applyFill="1" applyBorder="1" applyAlignment="1">
      <alignment horizontal="center" vertical="center"/>
    </xf>
    <xf numFmtId="0" fontId="74" fillId="14" borderId="0" xfId="0" applyFont="1" applyFill="1" applyBorder="1" applyAlignment="1">
      <alignment horizontal="left" vertical="center" wrapText="1"/>
    </xf>
    <xf numFmtId="0" fontId="76" fillId="0" borderId="0" xfId="0" applyFont="1" applyBorder="1" applyAlignment="1">
      <alignment horizontal="left" vertical="center"/>
    </xf>
    <xf numFmtId="0" fontId="61" fillId="0" borderId="0" xfId="0" applyFont="1" applyBorder="1" applyAlignment="1">
      <alignment horizontal="left" vertical="center"/>
    </xf>
    <xf numFmtId="0" fontId="80" fillId="7" borderId="0" xfId="0" applyFont="1" applyFill="1" applyBorder="1" applyAlignment="1">
      <alignment horizontal="center" vertical="center"/>
    </xf>
    <xf numFmtId="0" fontId="68" fillId="7" borderId="0" xfId="0" applyFont="1" applyFill="1" applyAlignment="1">
      <alignment horizontal="center" vertical="center"/>
    </xf>
    <xf numFmtId="0" fontId="69" fillId="0" borderId="0" xfId="0" applyFont="1" applyAlignment="1">
      <alignment horizontal="center" wrapText="1"/>
    </xf>
    <xf numFmtId="0" fontId="34" fillId="0" borderId="41" xfId="0" applyFont="1" applyBorder="1" applyAlignment="1">
      <alignment horizontal="center"/>
    </xf>
    <xf numFmtId="0" fontId="36" fillId="7" borderId="0" xfId="0" applyFont="1" applyFill="1" applyAlignment="1">
      <alignment horizontal="center" vertical="center"/>
    </xf>
    <xf numFmtId="0" fontId="78" fillId="14" borderId="0" xfId="0" applyFont="1" applyFill="1" applyBorder="1" applyAlignment="1">
      <alignment horizontal="left" vertical="center"/>
    </xf>
    <xf numFmtId="0" fontId="71" fillId="14" borderId="0" xfId="0" applyFont="1" applyFill="1" applyBorder="1" applyAlignment="1">
      <alignment horizontal="center" vertical="center" wrapText="1"/>
    </xf>
    <xf numFmtId="0" fontId="35" fillId="0" borderId="0" xfId="0" applyFont="1" applyBorder="1" applyAlignment="1">
      <alignment horizontal="left" wrapText="1"/>
    </xf>
    <xf numFmtId="0" fontId="35" fillId="0" borderId="0" xfId="0" applyFont="1" applyBorder="1" applyAlignment="1">
      <alignment horizontal="justify" vertical="center" wrapText="1"/>
    </xf>
    <xf numFmtId="0" fontId="34" fillId="0" borderId="0" xfId="0" applyFont="1" applyAlignment="1" applyProtection="1">
      <alignment horizontal="center"/>
    </xf>
    <xf numFmtId="0" fontId="41" fillId="8" borderId="0" xfId="0" applyFont="1" applyFill="1" applyAlignment="1" applyProtection="1">
      <alignment horizontal="center"/>
    </xf>
    <xf numFmtId="2" fontId="0" fillId="0" borderId="0" xfId="0" applyNumberFormat="1" applyAlignment="1" applyProtection="1">
      <alignment horizontal="center"/>
    </xf>
    <xf numFmtId="0" fontId="0" fillId="0" borderId="0" xfId="0" applyAlignment="1" applyProtection="1">
      <alignment horizontal="center"/>
    </xf>
    <xf numFmtId="2" fontId="43" fillId="0" borderId="28" xfId="0" applyNumberFormat="1" applyFont="1" applyBorder="1" applyAlignment="1" applyProtection="1">
      <alignment horizontal="center"/>
    </xf>
    <xf numFmtId="2" fontId="43" fillId="0" borderId="64" xfId="0" applyNumberFormat="1" applyFont="1" applyBorder="1" applyAlignment="1" applyProtection="1">
      <alignment horizontal="center"/>
    </xf>
    <xf numFmtId="0" fontId="30" fillId="2" borderId="39" xfId="0" applyFont="1" applyFill="1" applyBorder="1" applyAlignment="1" applyProtection="1">
      <alignment horizontal="center"/>
    </xf>
    <xf numFmtId="0" fontId="30" fillId="2" borderId="25" xfId="0" applyFont="1" applyFill="1" applyBorder="1" applyAlignment="1" applyProtection="1">
      <alignment horizontal="center"/>
    </xf>
    <xf numFmtId="0" fontId="30" fillId="2" borderId="140" xfId="0" applyFont="1" applyFill="1" applyBorder="1" applyAlignment="1" applyProtection="1">
      <alignment horizontal="center"/>
    </xf>
    <xf numFmtId="2" fontId="43" fillId="0" borderId="28" xfId="0" applyNumberFormat="1" applyFont="1" applyFill="1" applyBorder="1" applyAlignment="1" applyProtection="1">
      <alignment horizontal="center"/>
    </xf>
    <xf numFmtId="2" fontId="43" fillId="0" borderId="31" xfId="0" applyNumberFormat="1" applyFont="1" applyFill="1" applyBorder="1" applyAlignment="1" applyProtection="1">
      <alignment horizontal="center"/>
    </xf>
    <xf numFmtId="2" fontId="43" fillId="0" borderId="64" xfId="0" applyNumberFormat="1" applyFont="1" applyFill="1" applyBorder="1" applyAlignment="1" applyProtection="1">
      <alignment horizontal="center"/>
    </xf>
    <xf numFmtId="0" fontId="30" fillId="2" borderId="14" xfId="0" applyFont="1" applyFill="1" applyBorder="1" applyAlignment="1" applyProtection="1">
      <alignment horizontal="center"/>
    </xf>
    <xf numFmtId="0" fontId="30" fillId="2" borderId="12" xfId="0" applyFont="1" applyFill="1" applyBorder="1" applyAlignment="1" applyProtection="1">
      <alignment horizontal="center"/>
    </xf>
    <xf numFmtId="0" fontId="6" fillId="0" borderId="65" xfId="0" applyFont="1" applyBorder="1" applyAlignment="1" applyProtection="1">
      <alignment horizontal="center" vertical="center" wrapText="1"/>
    </xf>
    <xf numFmtId="0" fontId="6" fillId="0" borderId="65" xfId="0" applyFont="1" applyBorder="1" applyAlignment="1" applyProtection="1">
      <alignment horizontal="center" vertical="center"/>
    </xf>
    <xf numFmtId="49" fontId="6" fillId="2" borderId="48" xfId="0" applyNumberFormat="1" applyFont="1" applyFill="1" applyBorder="1" applyAlignment="1" applyProtection="1">
      <alignment horizontal="center" vertical="center" wrapText="1"/>
    </xf>
    <xf numFmtId="49" fontId="9" fillId="2" borderId="17" xfId="0" applyNumberFormat="1" applyFont="1" applyFill="1" applyBorder="1" applyAlignment="1" applyProtection="1">
      <alignment horizontal="center" vertical="center" wrapText="1"/>
    </xf>
    <xf numFmtId="0" fontId="51" fillId="0" borderId="28" xfId="0" applyFont="1" applyBorder="1" applyAlignment="1" applyProtection="1">
      <alignment horizontal="center" vertical="center"/>
    </xf>
    <xf numFmtId="0" fontId="51" fillId="0" borderId="64" xfId="0" applyFont="1" applyBorder="1" applyAlignment="1" applyProtection="1">
      <alignment horizontal="center" vertical="center"/>
    </xf>
    <xf numFmtId="0" fontId="8" fillId="2" borderId="125" xfId="0" applyFont="1" applyFill="1" applyBorder="1" applyAlignment="1" applyProtection="1">
      <alignment horizontal="center" vertical="center" wrapText="1"/>
    </xf>
    <xf numFmtId="0" fontId="8" fillId="2" borderId="126" xfId="0" applyFont="1" applyFill="1" applyBorder="1" applyAlignment="1" applyProtection="1">
      <alignment horizontal="center" vertical="center" wrapText="1"/>
    </xf>
    <xf numFmtId="0" fontId="8" fillId="2" borderId="43" xfId="0" applyFont="1" applyFill="1" applyBorder="1" applyAlignment="1" applyProtection="1">
      <alignment horizontal="center" vertical="center" wrapText="1"/>
    </xf>
    <xf numFmtId="0" fontId="8" fillId="2" borderId="69" xfId="0" applyFont="1" applyFill="1" applyBorder="1" applyAlignment="1" applyProtection="1">
      <alignment horizontal="center" vertical="center" wrapText="1"/>
    </xf>
    <xf numFmtId="0" fontId="8" fillId="2" borderId="124" xfId="0" applyFont="1" applyFill="1" applyBorder="1" applyAlignment="1" applyProtection="1">
      <alignment horizontal="center" vertical="center" wrapText="1"/>
    </xf>
    <xf numFmtId="0" fontId="8" fillId="2" borderId="34" xfId="0" applyFont="1" applyFill="1" applyBorder="1" applyAlignment="1" applyProtection="1">
      <alignment horizontal="center" vertical="center" wrapText="1"/>
    </xf>
    <xf numFmtId="0" fontId="8" fillId="2" borderId="117" xfId="0" applyFont="1" applyFill="1" applyBorder="1" applyAlignment="1" applyProtection="1">
      <alignment horizontal="center" vertical="center" wrapText="1"/>
    </xf>
    <xf numFmtId="0" fontId="8" fillId="2" borderId="27" xfId="0" applyFont="1" applyFill="1" applyBorder="1" applyAlignment="1" applyProtection="1">
      <alignment horizontal="center" vertical="center" wrapText="1"/>
    </xf>
    <xf numFmtId="0" fontId="8" fillId="2" borderId="123" xfId="0" applyFont="1" applyFill="1" applyBorder="1" applyAlignment="1" applyProtection="1">
      <alignment horizontal="center" vertical="center" wrapText="1"/>
    </xf>
    <xf numFmtId="0" fontId="8" fillId="2" borderId="29" xfId="0" applyFont="1" applyFill="1" applyBorder="1" applyAlignment="1" applyProtection="1">
      <alignment horizontal="center" vertical="center" wrapText="1"/>
    </xf>
    <xf numFmtId="0" fontId="51" fillId="0" borderId="43" xfId="0" applyFont="1" applyBorder="1" applyAlignment="1" applyProtection="1">
      <alignment horizontal="center" vertical="center"/>
    </xf>
    <xf numFmtId="0" fontId="51" fillId="0" borderId="69" xfId="0" applyFont="1" applyBorder="1" applyAlignment="1" applyProtection="1">
      <alignment horizontal="center" vertical="center"/>
    </xf>
    <xf numFmtId="174" fontId="8" fillId="2" borderId="45" xfId="0" applyNumberFormat="1" applyFont="1" applyFill="1" applyBorder="1" applyAlignment="1" applyProtection="1">
      <alignment horizontal="center" vertical="center" wrapText="1"/>
    </xf>
    <xf numFmtId="174" fontId="8" fillId="2" borderId="139" xfId="0" applyNumberFormat="1" applyFont="1" applyFill="1" applyBorder="1" applyAlignment="1" applyProtection="1">
      <alignment horizontal="center" vertical="center" wrapText="1"/>
    </xf>
    <xf numFmtId="0" fontId="8" fillId="2" borderId="121" xfId="0" applyFont="1" applyFill="1" applyBorder="1" applyAlignment="1" applyProtection="1">
      <alignment horizontal="center" vertical="center" wrapText="1"/>
    </xf>
    <xf numFmtId="0" fontId="8" fillId="2" borderId="104" xfId="0" applyFont="1" applyFill="1" applyBorder="1" applyAlignment="1" applyProtection="1">
      <alignment horizontal="center" vertical="center" wrapText="1"/>
    </xf>
    <xf numFmtId="0" fontId="8" fillId="2" borderId="122" xfId="0" applyFont="1" applyFill="1" applyBorder="1" applyAlignment="1" applyProtection="1">
      <alignment horizontal="center" vertical="center" wrapText="1"/>
    </xf>
    <xf numFmtId="0" fontId="8" fillId="2" borderId="108" xfId="0" applyFont="1" applyFill="1" applyBorder="1" applyAlignment="1" applyProtection="1">
      <alignment horizontal="center" vertical="center" wrapText="1"/>
    </xf>
    <xf numFmtId="0" fontId="2" fillId="3" borderId="42" xfId="0" applyFont="1" applyFill="1" applyBorder="1" applyAlignment="1" applyProtection="1">
      <alignment horizontal="center" vertical="center" wrapText="1"/>
    </xf>
    <xf numFmtId="0" fontId="2" fillId="3" borderId="113" xfId="0" applyFont="1" applyFill="1" applyBorder="1" applyAlignment="1" applyProtection="1">
      <alignment horizontal="center" vertical="center" wrapText="1"/>
    </xf>
    <xf numFmtId="0" fontId="50" fillId="21" borderId="136" xfId="0" applyFont="1" applyFill="1" applyBorder="1" applyAlignment="1" applyProtection="1">
      <alignment horizontal="center" vertical="center" textRotation="255"/>
    </xf>
    <xf numFmtId="2" fontId="0" fillId="6" borderId="0" xfId="0" applyNumberFormat="1" applyFill="1" applyAlignment="1" applyProtection="1">
      <alignment horizontal="center"/>
    </xf>
    <xf numFmtId="0" fontId="0" fillId="6" borderId="0" xfId="0" applyFill="1" applyAlignment="1" applyProtection="1">
      <alignment horizontal="center"/>
    </xf>
    <xf numFmtId="0" fontId="34" fillId="0" borderId="0" xfId="0" applyFont="1" applyAlignment="1" applyProtection="1"/>
    <xf numFmtId="0" fontId="51" fillId="0" borderId="137" xfId="0" applyFont="1" applyBorder="1" applyAlignment="1" applyProtection="1">
      <alignment horizontal="center" vertical="center"/>
    </xf>
    <xf numFmtId="0" fontId="51" fillId="0" borderId="138" xfId="0" applyFont="1" applyBorder="1" applyAlignment="1" applyProtection="1">
      <alignment horizontal="center" vertical="center"/>
    </xf>
    <xf numFmtId="0" fontId="14" fillId="4" borderId="31" xfId="0" applyFont="1" applyFill="1" applyBorder="1" applyAlignment="1" applyProtection="1">
      <alignment horizontal="center" vertical="center"/>
    </xf>
    <xf numFmtId="0" fontId="14" fillId="4" borderId="64" xfId="0" applyFont="1" applyFill="1" applyBorder="1" applyAlignment="1" applyProtection="1">
      <alignment horizontal="center" vertical="center"/>
    </xf>
    <xf numFmtId="0" fontId="16" fillId="2" borderId="28" xfId="0" applyFont="1" applyFill="1" applyBorder="1" applyAlignment="1" applyProtection="1">
      <alignment horizontal="center" vertical="center"/>
    </xf>
    <xf numFmtId="0" fontId="16" fillId="2" borderId="31" xfId="0" applyFont="1" applyFill="1" applyBorder="1" applyAlignment="1" applyProtection="1">
      <alignment horizontal="center" vertical="center"/>
    </xf>
    <xf numFmtId="0" fontId="16" fillId="2" borderId="114" xfId="0" applyFont="1" applyFill="1" applyBorder="1" applyAlignment="1" applyProtection="1">
      <alignment horizontal="center" vertical="center"/>
    </xf>
    <xf numFmtId="0" fontId="26" fillId="11" borderId="112" xfId="0" applyFont="1" applyFill="1" applyBorder="1" applyAlignment="1" applyProtection="1">
      <alignment horizontal="left" vertical="center" wrapText="1"/>
    </xf>
    <xf numFmtId="0" fontId="11" fillId="11" borderId="31" xfId="0" applyFont="1" applyFill="1" applyBorder="1" applyAlignment="1" applyProtection="1">
      <alignment horizontal="left" vertical="center" wrapText="1"/>
    </xf>
    <xf numFmtId="0" fontId="11" fillId="11" borderId="64" xfId="0" applyFont="1" applyFill="1" applyBorder="1" applyAlignment="1" applyProtection="1">
      <alignment horizontal="left" vertical="center" wrapText="1"/>
    </xf>
    <xf numFmtId="0" fontId="8" fillId="2" borderId="129" xfId="0" applyFont="1" applyFill="1" applyBorder="1" applyAlignment="1" applyProtection="1">
      <alignment horizontal="center" vertical="center" wrapText="1"/>
    </xf>
    <xf numFmtId="0" fontId="8" fillId="2" borderId="130" xfId="0" applyFont="1" applyFill="1" applyBorder="1" applyAlignment="1" applyProtection="1">
      <alignment horizontal="center" vertical="center" wrapText="1"/>
    </xf>
    <xf numFmtId="0" fontId="50" fillId="13" borderId="136" xfId="0" applyFont="1" applyFill="1" applyBorder="1" applyAlignment="1" applyProtection="1">
      <alignment horizontal="center" vertical="center" textRotation="255"/>
    </xf>
    <xf numFmtId="0" fontId="25" fillId="0" borderId="102" xfId="0" applyFont="1" applyBorder="1" applyAlignment="1" applyProtection="1">
      <alignment horizontal="center" vertical="center"/>
      <protection locked="0"/>
    </xf>
    <xf numFmtId="0" fontId="25" fillId="0" borderId="66" xfId="0" applyFont="1" applyBorder="1" applyAlignment="1" applyProtection="1">
      <alignment horizontal="center" vertical="center"/>
      <protection locked="0"/>
    </xf>
    <xf numFmtId="0" fontId="25" fillId="0" borderId="28" xfId="0" applyFont="1" applyBorder="1" applyAlignment="1" applyProtection="1">
      <alignment horizontal="center" vertical="center"/>
      <protection locked="0"/>
    </xf>
    <xf numFmtId="0" fontId="25" fillId="0" borderId="64" xfId="0" applyFont="1" applyBorder="1" applyAlignment="1" applyProtection="1">
      <alignment horizontal="center" vertical="center"/>
      <protection locked="0"/>
    </xf>
    <xf numFmtId="0" fontId="8" fillId="0" borderId="34" xfId="0" applyFont="1" applyBorder="1" applyAlignment="1" applyProtection="1">
      <alignment horizontal="center" vertical="center"/>
    </xf>
    <xf numFmtId="0" fontId="8" fillId="0" borderId="104" xfId="0" applyFont="1" applyBorder="1" applyAlignment="1" applyProtection="1">
      <alignment horizontal="center" vertical="center"/>
    </xf>
    <xf numFmtId="0" fontId="25" fillId="0" borderId="43" xfId="0" applyFont="1" applyBorder="1" applyAlignment="1" applyProtection="1">
      <alignment horizontal="center" vertical="center"/>
      <protection locked="0"/>
    </xf>
    <xf numFmtId="0" fontId="25" fillId="0" borderId="69" xfId="0" applyFont="1" applyBorder="1" applyAlignment="1" applyProtection="1">
      <alignment horizontal="center" vertical="center"/>
      <protection locked="0"/>
    </xf>
    <xf numFmtId="0" fontId="41" fillId="8" borderId="0" xfId="0" applyFont="1" applyFill="1" applyAlignment="1" applyProtection="1">
      <alignment horizontal="right" vertical="center"/>
    </xf>
    <xf numFmtId="0" fontId="2" fillId="3" borderId="28" xfId="0" applyFont="1" applyFill="1" applyBorder="1" applyAlignment="1" applyProtection="1">
      <alignment horizontal="center" vertical="center" wrapText="1"/>
    </xf>
    <xf numFmtId="0" fontId="2" fillId="3" borderId="120" xfId="0" applyFont="1" applyFill="1" applyBorder="1" applyAlignment="1" applyProtection="1">
      <alignment horizontal="center" vertical="center" wrapText="1"/>
    </xf>
    <xf numFmtId="0" fontId="25" fillId="0" borderId="137" xfId="0" applyFont="1" applyBorder="1" applyAlignment="1" applyProtection="1">
      <alignment horizontal="center" vertical="center"/>
      <protection locked="0"/>
    </xf>
    <xf numFmtId="0" fontId="25" fillId="0" borderId="138" xfId="0" applyFont="1" applyBorder="1" applyAlignment="1" applyProtection="1">
      <alignment horizontal="center" vertical="center"/>
      <protection locked="0"/>
    </xf>
    <xf numFmtId="0" fontId="8" fillId="2" borderId="46" xfId="0" applyFont="1" applyFill="1" applyBorder="1" applyAlignment="1" applyProtection="1">
      <alignment horizontal="center" vertical="center" wrapText="1"/>
    </xf>
    <xf numFmtId="0" fontId="8" fillId="2" borderId="145" xfId="0" applyFont="1" applyFill="1" applyBorder="1" applyAlignment="1" applyProtection="1">
      <alignment horizontal="center" vertical="center" wrapText="1"/>
    </xf>
    <xf numFmtId="0" fontId="0" fillId="0" borderId="126" xfId="0" applyBorder="1"/>
    <xf numFmtId="0" fontId="0" fillId="0" borderId="43" xfId="0" applyBorder="1"/>
    <xf numFmtId="0" fontId="0" fillId="0" borderId="69" xfId="0" applyBorder="1"/>
    <xf numFmtId="0" fontId="8" fillId="2" borderId="146" xfId="0" applyFont="1" applyFill="1" applyBorder="1" applyAlignment="1" applyProtection="1">
      <alignment horizontal="center" vertical="center" wrapText="1"/>
    </xf>
    <xf numFmtId="0" fontId="8" fillId="2" borderId="147" xfId="0" applyFont="1" applyFill="1" applyBorder="1" applyAlignment="1" applyProtection="1">
      <alignment horizontal="center" vertical="center" wrapText="1"/>
    </xf>
    <xf numFmtId="0" fontId="14" fillId="4" borderId="28" xfId="0" applyFont="1" applyFill="1" applyBorder="1" applyAlignment="1" applyProtection="1">
      <alignment horizontal="center" vertical="center"/>
    </xf>
    <xf numFmtId="0" fontId="8" fillId="0" borderId="141" xfId="0" applyFont="1" applyBorder="1" applyAlignment="1" applyProtection="1">
      <alignment horizontal="center" vertical="center"/>
    </xf>
    <xf numFmtId="0" fontId="8" fillId="0" borderId="142" xfId="0" applyFont="1" applyBorder="1" applyAlignment="1" applyProtection="1">
      <alignment horizontal="center" vertical="center"/>
    </xf>
    <xf numFmtId="0" fontId="26" fillId="11" borderId="143" xfId="0" applyFont="1" applyFill="1" applyBorder="1" applyAlignment="1" applyProtection="1">
      <alignment horizontal="left" vertical="center" wrapText="1"/>
    </xf>
    <xf numFmtId="0" fontId="26" fillId="11" borderId="31" xfId="0" applyFont="1" applyFill="1" applyBorder="1" applyAlignment="1" applyProtection="1">
      <alignment horizontal="left" vertical="center" wrapText="1"/>
    </xf>
    <xf numFmtId="0" fontId="26" fillId="11" borderId="64" xfId="0" applyFont="1" applyFill="1" applyBorder="1" applyAlignment="1" applyProtection="1">
      <alignment horizontal="left" vertical="center" wrapText="1"/>
    </xf>
    <xf numFmtId="0" fontId="8" fillId="2" borderId="44" xfId="0" applyFont="1" applyFill="1" applyBorder="1" applyAlignment="1" applyProtection="1">
      <alignment horizontal="center" vertical="center" wrapText="1"/>
    </xf>
    <xf numFmtId="0" fontId="8" fillId="2" borderId="144" xfId="0" applyFont="1" applyFill="1" applyBorder="1" applyAlignment="1" applyProtection="1">
      <alignment horizontal="center" vertical="center" wrapText="1"/>
    </xf>
    <xf numFmtId="0" fontId="46" fillId="8" borderId="0" xfId="0" applyFont="1" applyFill="1" applyAlignment="1" applyProtection="1">
      <alignment horizontal="center"/>
    </xf>
    <xf numFmtId="0" fontId="35" fillId="9" borderId="75" xfId="0" applyFont="1" applyFill="1" applyBorder="1" applyAlignment="1" applyProtection="1">
      <alignment horizontal="center" vertical="center" wrapText="1"/>
    </xf>
    <xf numFmtId="0" fontId="35" fillId="9" borderId="148" xfId="0" applyFont="1" applyFill="1" applyBorder="1" applyAlignment="1" applyProtection="1">
      <alignment horizontal="center" vertical="center" wrapText="1"/>
    </xf>
    <xf numFmtId="0" fontId="35" fillId="9" borderId="79" xfId="0" applyFont="1" applyFill="1" applyBorder="1" applyAlignment="1" applyProtection="1">
      <alignment horizontal="center" vertical="center" wrapText="1"/>
    </xf>
    <xf numFmtId="0" fontId="0" fillId="9" borderId="55" xfId="0" applyFill="1" applyBorder="1" applyAlignment="1" applyProtection="1">
      <alignment horizontal="center" vertical="center" wrapText="1"/>
    </xf>
    <xf numFmtId="0" fontId="0" fillId="9" borderId="57" xfId="0" applyFill="1" applyBorder="1" applyAlignment="1" applyProtection="1">
      <alignment horizontal="center" vertical="center" wrapText="1"/>
    </xf>
    <xf numFmtId="0" fontId="0" fillId="9" borderId="63" xfId="0" applyFill="1" applyBorder="1" applyAlignment="1" applyProtection="1">
      <alignment horizontal="center" vertical="center" wrapText="1"/>
    </xf>
    <xf numFmtId="0" fontId="0" fillId="9" borderId="62" xfId="0" applyFill="1" applyBorder="1" applyAlignment="1" applyProtection="1">
      <alignment horizontal="center" vertical="center" wrapText="1"/>
    </xf>
    <xf numFmtId="0" fontId="0" fillId="9" borderId="59" xfId="0" applyFill="1" applyBorder="1" applyAlignment="1" applyProtection="1">
      <alignment horizontal="center" vertical="center" wrapText="1"/>
    </xf>
    <xf numFmtId="0" fontId="0" fillId="9" borderId="61" xfId="0" applyFill="1" applyBorder="1" applyAlignment="1" applyProtection="1">
      <alignment horizontal="center" vertical="center" wrapText="1"/>
    </xf>
    <xf numFmtId="0" fontId="47" fillId="0" borderId="0" xfId="0" applyFont="1" applyAlignment="1" applyProtection="1">
      <alignment horizontal="center"/>
    </xf>
    <xf numFmtId="0" fontId="45" fillId="0" borderId="75" xfId="0" applyFont="1" applyFill="1" applyBorder="1" applyAlignment="1" applyProtection="1">
      <alignment horizontal="center" vertical="center"/>
    </xf>
    <xf numFmtId="0" fontId="45" fillId="0" borderId="79" xfId="0" applyFont="1" applyFill="1" applyBorder="1" applyAlignment="1" applyProtection="1">
      <alignment horizontal="center" vertical="center"/>
    </xf>
    <xf numFmtId="0" fontId="33" fillId="9" borderId="0" xfId="0" applyFont="1" applyFill="1" applyBorder="1" applyAlignment="1" applyProtection="1">
      <alignment horizontal="center" vertical="center"/>
    </xf>
    <xf numFmtId="0" fontId="36" fillId="0" borderId="0" xfId="0" applyFont="1" applyAlignment="1" applyProtection="1">
      <alignment horizontal="center"/>
    </xf>
    <xf numFmtId="0" fontId="0" fillId="7" borderId="42" xfId="0" applyFill="1" applyBorder="1" applyAlignment="1" applyProtection="1">
      <alignment horizontal="center"/>
      <protection locked="0"/>
    </xf>
    <xf numFmtId="0" fontId="0" fillId="7" borderId="0" xfId="0" applyFill="1" applyBorder="1" applyAlignment="1" applyProtection="1">
      <alignment horizontal="center"/>
      <protection locked="0"/>
    </xf>
    <xf numFmtId="0" fontId="0" fillId="7" borderId="67" xfId="0" applyFill="1" applyBorder="1" applyAlignment="1" applyProtection="1">
      <alignment horizontal="center"/>
      <protection locked="0"/>
    </xf>
    <xf numFmtId="0" fontId="0" fillId="7" borderId="43" xfId="0" applyFill="1" applyBorder="1" applyAlignment="1" applyProtection="1">
      <alignment horizontal="center"/>
      <protection locked="0"/>
    </xf>
    <xf numFmtId="0" fontId="0" fillId="7" borderId="68" xfId="0" applyFill="1" applyBorder="1" applyAlignment="1" applyProtection="1">
      <alignment horizontal="center"/>
      <protection locked="0"/>
    </xf>
    <xf numFmtId="0" fontId="0" fillId="7" borderId="69" xfId="0" applyFill="1" applyBorder="1" applyAlignment="1" applyProtection="1">
      <alignment horizontal="center"/>
      <protection locked="0"/>
    </xf>
    <xf numFmtId="0" fontId="48" fillId="10" borderId="0" xfId="0" applyFont="1" applyFill="1" applyAlignment="1" applyProtection="1">
      <alignment horizontal="center" vertical="center"/>
    </xf>
    <xf numFmtId="0" fontId="35" fillId="9" borderId="75" xfId="0" applyFont="1" applyFill="1" applyBorder="1" applyAlignment="1" applyProtection="1">
      <alignment horizontal="center" vertical="center"/>
    </xf>
    <xf numFmtId="0" fontId="35" fillId="9" borderId="79" xfId="0" applyFont="1" applyFill="1" applyBorder="1" applyAlignment="1" applyProtection="1">
      <alignment horizontal="center" vertical="center"/>
    </xf>
    <xf numFmtId="0" fontId="45" fillId="0" borderId="60" xfId="0" applyFont="1" applyBorder="1" applyAlignment="1" applyProtection="1">
      <alignment horizontal="center"/>
    </xf>
    <xf numFmtId="0" fontId="0" fillId="9" borderId="56" xfId="0" applyFill="1" applyBorder="1" applyAlignment="1" applyProtection="1">
      <alignment horizontal="center" vertical="center" wrapText="1"/>
    </xf>
    <xf numFmtId="0" fontId="0" fillId="9" borderId="0" xfId="0" applyFill="1" applyBorder="1" applyAlignment="1" applyProtection="1">
      <alignment horizontal="center" vertical="center" wrapText="1"/>
    </xf>
    <xf numFmtId="0" fontId="0" fillId="9" borderId="60" xfId="0" applyFill="1" applyBorder="1" applyAlignment="1" applyProtection="1">
      <alignment horizontal="center" vertical="center" wrapText="1"/>
    </xf>
    <xf numFmtId="178" fontId="0" fillId="9" borderId="102" xfId="0" applyNumberFormat="1" applyFill="1" applyBorder="1" applyAlignment="1" applyProtection="1">
      <alignment horizontal="right" vertical="center"/>
    </xf>
    <xf numFmtId="178" fontId="0" fillId="9" borderId="66" xfId="0" applyNumberFormat="1" applyFill="1" applyBorder="1" applyAlignment="1" applyProtection="1">
      <alignment horizontal="right" vertical="center"/>
    </xf>
    <xf numFmtId="178" fontId="0" fillId="9" borderId="43" xfId="0" applyNumberFormat="1" applyFill="1" applyBorder="1" applyAlignment="1" applyProtection="1">
      <alignment horizontal="right" vertical="center"/>
    </xf>
    <xf numFmtId="178" fontId="0" fillId="9" borderId="69" xfId="0" applyNumberFormat="1" applyFill="1" applyBorder="1" applyAlignment="1" applyProtection="1">
      <alignment horizontal="right" vertical="center"/>
    </xf>
    <xf numFmtId="0" fontId="35" fillId="0" borderId="0" xfId="0" applyFont="1" applyBorder="1" applyAlignment="1" applyProtection="1">
      <alignment horizontal="center"/>
    </xf>
    <xf numFmtId="49" fontId="0" fillId="9" borderId="28" xfId="0" applyNumberFormat="1" applyFill="1" applyBorder="1" applyAlignment="1" applyProtection="1">
      <alignment horizontal="center"/>
      <protection locked="0"/>
    </xf>
    <xf numFmtId="49" fontId="0" fillId="9" borderId="31" xfId="0" applyNumberFormat="1" applyFill="1" applyBorder="1" applyAlignment="1" applyProtection="1">
      <alignment horizontal="center"/>
      <protection locked="0"/>
    </xf>
    <xf numFmtId="49" fontId="0" fillId="9" borderId="64" xfId="0" applyNumberFormat="1" applyFill="1" applyBorder="1" applyAlignment="1" applyProtection="1">
      <alignment horizontal="center"/>
      <protection locked="0"/>
    </xf>
    <xf numFmtId="178" fontId="0" fillId="8" borderId="102" xfId="0" applyNumberFormat="1" applyFill="1" applyBorder="1" applyAlignment="1" applyProtection="1">
      <alignment horizontal="right" vertical="center"/>
    </xf>
    <xf numFmtId="178" fontId="0" fillId="8" borderId="66" xfId="0" applyNumberFormat="1" applyFill="1" applyBorder="1" applyAlignment="1" applyProtection="1">
      <alignment horizontal="right" vertical="center"/>
    </xf>
    <xf numFmtId="178" fontId="0" fillId="8" borderId="43" xfId="0" applyNumberFormat="1" applyFill="1" applyBorder="1" applyAlignment="1" applyProtection="1">
      <alignment horizontal="right" vertical="center"/>
    </xf>
    <xf numFmtId="178" fontId="0" fillId="8" borderId="69" xfId="0" applyNumberFormat="1" applyFill="1" applyBorder="1" applyAlignment="1" applyProtection="1">
      <alignment horizontal="right" vertical="center"/>
    </xf>
    <xf numFmtId="0" fontId="0" fillId="0" borderId="0" xfId="0" applyAlignment="1" applyProtection="1">
      <alignment horizontal="left" vertical="center"/>
    </xf>
    <xf numFmtId="0" fontId="39" fillId="0" borderId="0" xfId="0" applyFont="1" applyBorder="1" applyAlignment="1" applyProtection="1">
      <alignment horizontal="center"/>
    </xf>
    <xf numFmtId="0" fontId="0" fillId="0" borderId="0" xfId="0" applyBorder="1" applyAlignment="1" applyProtection="1">
      <alignment horizontal="center" vertical="center"/>
    </xf>
    <xf numFmtId="178" fontId="0" fillId="9" borderId="42" xfId="0" applyNumberFormat="1" applyFill="1" applyBorder="1" applyAlignment="1" applyProtection="1">
      <alignment horizontal="right" vertical="center"/>
    </xf>
    <xf numFmtId="178" fontId="0" fillId="9" borderId="67" xfId="0" applyNumberFormat="1" applyFill="1" applyBorder="1" applyAlignment="1" applyProtection="1">
      <alignment horizontal="right" vertical="center"/>
    </xf>
    <xf numFmtId="0" fontId="0" fillId="0" borderId="0" xfId="0" applyBorder="1" applyAlignment="1" applyProtection="1">
      <alignment horizontal="center"/>
    </xf>
    <xf numFmtId="0" fontId="36" fillId="9" borderId="102" xfId="0" applyFont="1" applyFill="1" applyBorder="1" applyAlignment="1" applyProtection="1">
      <alignment horizontal="center" vertical="center"/>
    </xf>
    <xf numFmtId="0" fontId="36" fillId="9" borderId="65" xfId="0" applyFont="1" applyFill="1" applyBorder="1" applyAlignment="1" applyProtection="1">
      <alignment horizontal="center" vertical="center"/>
    </xf>
    <xf numFmtId="0" fontId="36" fillId="9" borderId="66" xfId="0" applyFont="1" applyFill="1" applyBorder="1" applyAlignment="1" applyProtection="1">
      <alignment horizontal="center" vertical="center"/>
    </xf>
    <xf numFmtId="0" fontId="36" fillId="9" borderId="43" xfId="0" applyFont="1" applyFill="1" applyBorder="1" applyAlignment="1" applyProtection="1">
      <alignment horizontal="center" vertical="center"/>
    </xf>
    <xf numFmtId="0" fontId="36" fillId="9" borderId="68" xfId="0" applyFont="1" applyFill="1" applyBorder="1" applyAlignment="1" applyProtection="1">
      <alignment horizontal="center" vertical="center"/>
    </xf>
    <xf numFmtId="0" fontId="36" fillId="9" borderId="69" xfId="0" applyFont="1" applyFill="1" applyBorder="1" applyAlignment="1" applyProtection="1">
      <alignment horizontal="center" vertical="center"/>
    </xf>
    <xf numFmtId="0" fontId="0" fillId="0" borderId="0" xfId="0" applyAlignment="1" applyProtection="1">
      <alignment horizontal="center" vertical="center"/>
    </xf>
    <xf numFmtId="0" fontId="0" fillId="0" borderId="60" xfId="0" applyBorder="1" applyAlignment="1" applyProtection="1">
      <alignment horizontal="center" vertical="center"/>
    </xf>
    <xf numFmtId="0" fontId="0" fillId="0" borderId="67" xfId="0" applyBorder="1" applyAlignment="1" applyProtection="1">
      <alignment horizontal="left" vertical="center"/>
    </xf>
    <xf numFmtId="0" fontId="0" fillId="0" borderId="101" xfId="0" applyBorder="1" applyAlignment="1" applyProtection="1">
      <alignment horizontal="left" vertical="center"/>
    </xf>
    <xf numFmtId="0" fontId="0" fillId="0" borderId="67" xfId="0" applyBorder="1" applyAlignment="1" applyProtection="1">
      <alignment horizontal="center" vertical="center"/>
    </xf>
    <xf numFmtId="0" fontId="0" fillId="0" borderId="101" xfId="0" applyBorder="1" applyAlignment="1" applyProtection="1">
      <alignment horizontal="center" vertical="center"/>
    </xf>
    <xf numFmtId="0" fontId="25" fillId="0" borderId="67" xfId="0" applyFont="1" applyBorder="1" applyAlignment="1" applyProtection="1">
      <alignment horizontal="left" vertical="top" wrapText="1"/>
    </xf>
    <xf numFmtId="0" fontId="0" fillId="0" borderId="101" xfId="0" applyBorder="1" applyAlignment="1" applyProtection="1">
      <alignment horizontal="left" vertical="top" wrapText="1"/>
    </xf>
    <xf numFmtId="0" fontId="25" fillId="0" borderId="0" xfId="0" applyFont="1" applyBorder="1" applyAlignment="1" applyProtection="1">
      <alignment horizontal="left" vertical="center"/>
    </xf>
    <xf numFmtId="0" fontId="0" fillId="0" borderId="60" xfId="0" applyBorder="1" applyAlignment="1" applyProtection="1">
      <alignment horizontal="left" vertical="center"/>
    </xf>
    <xf numFmtId="0" fontId="25" fillId="0" borderId="67" xfId="0" applyFont="1" applyBorder="1" applyAlignment="1" applyProtection="1">
      <alignment horizontal="left" vertical="center"/>
    </xf>
    <xf numFmtId="0" fontId="0" fillId="0" borderId="0" xfId="0" applyBorder="1" applyAlignment="1" applyProtection="1">
      <alignment horizontal="left" vertical="center"/>
    </xf>
    <xf numFmtId="178" fontId="0" fillId="14" borderId="65" xfId="0" applyNumberFormat="1" applyFill="1" applyBorder="1" applyAlignment="1" applyProtection="1">
      <alignment horizontal="right" vertical="center"/>
    </xf>
    <xf numFmtId="178" fontId="0" fillId="14" borderId="0" xfId="0" applyNumberFormat="1" applyFill="1" applyBorder="1" applyAlignment="1" applyProtection="1">
      <alignment horizontal="right" vertical="center"/>
    </xf>
    <xf numFmtId="0" fontId="34" fillId="0" borderId="0" xfId="0" applyFont="1" applyBorder="1" applyAlignment="1" applyProtection="1">
      <alignment horizontal="center" vertical="center"/>
    </xf>
    <xf numFmtId="0" fontId="36" fillId="0" borderId="0" xfId="0" applyFont="1" applyBorder="1" applyAlignment="1" applyProtection="1">
      <alignment horizontal="center"/>
    </xf>
    <xf numFmtId="0" fontId="37" fillId="0" borderId="0" xfId="0" applyFont="1" applyAlignment="1" applyProtection="1">
      <alignment horizontal="center" vertical="center"/>
    </xf>
    <xf numFmtId="0" fontId="0" fillId="0" borderId="0" xfId="0" applyAlignment="1" applyProtection="1">
      <alignment horizontal="left" vertical="center" wrapText="1"/>
    </xf>
    <xf numFmtId="0" fontId="25" fillId="0" borderId="101" xfId="0" applyFont="1" applyBorder="1" applyAlignment="1" applyProtection="1">
      <alignment horizontal="left" vertical="top" wrapText="1"/>
    </xf>
    <xf numFmtId="178" fontId="0" fillId="9" borderId="28" xfId="0" applyNumberFormat="1" applyFill="1" applyBorder="1" applyAlignment="1" applyProtection="1">
      <alignment horizontal="right" vertical="center"/>
    </xf>
    <xf numFmtId="178" fontId="0" fillId="9" borderId="64" xfId="0" applyNumberFormat="1" applyFill="1" applyBorder="1" applyAlignment="1" applyProtection="1">
      <alignment horizontal="right" vertical="center"/>
    </xf>
    <xf numFmtId="49" fontId="110" fillId="0" borderId="28" xfId="0" applyNumberFormat="1" applyFont="1" applyFill="1" applyBorder="1" applyAlignment="1" applyProtection="1">
      <alignment vertical="center"/>
    </xf>
    <xf numFmtId="49" fontId="110" fillId="0" borderId="64" xfId="0" applyNumberFormat="1" applyFont="1" applyFill="1" applyBorder="1" applyAlignment="1" applyProtection="1">
      <alignment vertical="center"/>
    </xf>
    <xf numFmtId="49" fontId="78" fillId="0" borderId="28" xfId="0" applyNumberFormat="1" applyFont="1" applyFill="1" applyBorder="1" applyAlignment="1" applyProtection="1">
      <alignment vertical="center"/>
    </xf>
    <xf numFmtId="49" fontId="78" fillId="0" borderId="64" xfId="0" applyNumberFormat="1" applyFont="1" applyFill="1" applyBorder="1" applyAlignment="1" applyProtection="1">
      <alignment vertical="center"/>
    </xf>
    <xf numFmtId="49" fontId="94" fillId="0" borderId="43" xfId="0" applyNumberFormat="1" applyFont="1" applyFill="1" applyBorder="1" applyAlignment="1" applyProtection="1">
      <alignment vertical="center"/>
    </xf>
    <xf numFmtId="49" fontId="94" fillId="0" borderId="69" xfId="0" applyNumberFormat="1" applyFont="1" applyFill="1" applyBorder="1" applyAlignment="1" applyProtection="1">
      <alignment vertical="center"/>
    </xf>
    <xf numFmtId="0" fontId="61" fillId="0" borderId="102" xfId="0" applyFont="1" applyBorder="1" applyAlignment="1" applyProtection="1">
      <alignment vertical="top" wrapText="1"/>
      <protection locked="0"/>
    </xf>
    <xf numFmtId="0" fontId="61" fillId="0" borderId="65" xfId="0" applyFont="1" applyBorder="1" applyAlignment="1" applyProtection="1">
      <alignment vertical="top" wrapText="1"/>
      <protection locked="0"/>
    </xf>
    <xf numFmtId="0" fontId="61" fillId="0" borderId="66" xfId="0" applyFont="1" applyBorder="1" applyAlignment="1" applyProtection="1">
      <alignment vertical="top" wrapText="1"/>
      <protection locked="0"/>
    </xf>
    <xf numFmtId="0" fontId="61" fillId="0" borderId="42" xfId="0" applyFont="1" applyBorder="1" applyAlignment="1" applyProtection="1">
      <alignment vertical="top" wrapText="1"/>
      <protection locked="0"/>
    </xf>
    <xf numFmtId="0" fontId="61" fillId="0" borderId="0" xfId="0" applyFont="1" applyBorder="1" applyAlignment="1" applyProtection="1">
      <alignment vertical="top" wrapText="1"/>
      <protection locked="0"/>
    </xf>
    <xf numFmtId="0" fontId="61" fillId="0" borderId="67" xfId="0" applyFont="1" applyBorder="1" applyAlignment="1" applyProtection="1">
      <alignment vertical="top" wrapText="1"/>
      <protection locked="0"/>
    </xf>
    <xf numFmtId="0" fontId="61" fillId="0" borderId="43" xfId="0" applyFont="1" applyBorder="1" applyAlignment="1" applyProtection="1">
      <alignment vertical="top" wrapText="1"/>
      <protection locked="0"/>
    </xf>
    <xf numFmtId="0" fontId="61" fillId="0" borderId="68" xfId="0" applyFont="1" applyBorder="1" applyAlignment="1" applyProtection="1">
      <alignment vertical="top" wrapText="1"/>
      <protection locked="0"/>
    </xf>
    <xf numFmtId="0" fontId="61" fillId="0" borderId="69" xfId="0" applyFont="1" applyBorder="1" applyAlignment="1" applyProtection="1">
      <alignment vertical="top" wrapText="1"/>
      <protection locked="0"/>
    </xf>
    <xf numFmtId="49" fontId="94" fillId="0" borderId="28" xfId="0" applyNumberFormat="1" applyFont="1" applyFill="1" applyBorder="1" applyAlignment="1" applyProtection="1">
      <alignment horizontal="left" vertical="center" wrapText="1"/>
    </xf>
    <xf numFmtId="49" fontId="94" fillId="0" borderId="64" xfId="0" applyNumberFormat="1" applyFont="1" applyFill="1" applyBorder="1" applyAlignment="1" applyProtection="1">
      <alignment horizontal="left" vertical="center" wrapText="1"/>
    </xf>
    <xf numFmtId="49" fontId="94" fillId="0" borderId="102" xfId="0" applyNumberFormat="1" applyFont="1" applyFill="1" applyBorder="1" applyAlignment="1" applyProtection="1">
      <alignment vertical="center" wrapText="1"/>
    </xf>
    <xf numFmtId="49" fontId="94" fillId="0" borderId="66" xfId="0" applyNumberFormat="1" applyFont="1" applyFill="1" applyBorder="1" applyAlignment="1" applyProtection="1">
      <alignment vertical="center" wrapText="1"/>
    </xf>
    <xf numFmtId="49" fontId="110" fillId="0" borderId="28" xfId="0" applyNumberFormat="1" applyFont="1" applyFill="1" applyBorder="1" applyAlignment="1" applyProtection="1">
      <alignment vertical="center" wrapText="1"/>
    </xf>
    <xf numFmtId="49" fontId="110" fillId="0" borderId="64" xfId="0" applyNumberFormat="1" applyFont="1" applyFill="1" applyBorder="1" applyAlignment="1" applyProtection="1">
      <alignment vertical="center" wrapText="1"/>
    </xf>
    <xf numFmtId="49" fontId="100" fillId="0" borderId="43" xfId="0" applyNumberFormat="1" applyFont="1" applyFill="1" applyBorder="1" applyAlignment="1" applyProtection="1">
      <alignment vertical="center" wrapText="1"/>
    </xf>
    <xf numFmtId="49" fontId="100" fillId="0" borderId="69" xfId="0" applyNumberFormat="1" applyFont="1" applyFill="1" applyBorder="1" applyAlignment="1" applyProtection="1">
      <alignment vertical="center" wrapText="1"/>
    </xf>
    <xf numFmtId="49" fontId="110" fillId="0" borderId="102" xfId="0" applyNumberFormat="1" applyFont="1" applyFill="1" applyBorder="1" applyAlignment="1" applyProtection="1">
      <alignment vertical="center"/>
    </xf>
    <xf numFmtId="49" fontId="110" fillId="0" borderId="66" xfId="0" applyNumberFormat="1" applyFont="1" applyFill="1" applyBorder="1" applyAlignment="1" applyProtection="1">
      <alignment vertical="center"/>
    </xf>
    <xf numFmtId="49" fontId="94" fillId="0" borderId="43" xfId="0" applyNumberFormat="1" applyFont="1" applyFill="1" applyBorder="1" applyAlignment="1" applyProtection="1">
      <alignment vertical="center" wrapText="1"/>
    </xf>
    <xf numFmtId="49" fontId="94" fillId="0" borderId="69" xfId="0" applyNumberFormat="1" applyFont="1" applyFill="1" applyBorder="1" applyAlignment="1" applyProtection="1">
      <alignment vertical="center" wrapText="1"/>
    </xf>
    <xf numFmtId="49" fontId="110" fillId="0" borderId="31" xfId="0" applyNumberFormat="1" applyFont="1" applyFill="1" applyBorder="1" applyAlignment="1" applyProtection="1">
      <alignment vertical="center" wrapText="1"/>
    </xf>
    <xf numFmtId="49" fontId="132" fillId="23" borderId="28" xfId="0" applyNumberFormat="1" applyFont="1" applyFill="1" applyBorder="1" applyAlignment="1" applyProtection="1">
      <alignment horizontal="center" vertical="center"/>
    </xf>
    <xf numFmtId="49" fontId="132" fillId="23" borderId="31" xfId="0" applyNumberFormat="1" applyFont="1" applyFill="1" applyBorder="1" applyAlignment="1" applyProtection="1">
      <alignment horizontal="center" vertical="center"/>
    </xf>
    <xf numFmtId="49" fontId="132" fillId="23" borderId="64" xfId="0" applyNumberFormat="1" applyFont="1" applyFill="1" applyBorder="1" applyAlignment="1" applyProtection="1">
      <alignment horizontal="center" vertical="center"/>
    </xf>
    <xf numFmtId="49" fontId="94" fillId="0" borderId="28" xfId="0" applyNumberFormat="1" applyFont="1" applyFill="1" applyBorder="1" applyAlignment="1" applyProtection="1">
      <alignment vertical="center" wrapText="1"/>
    </xf>
    <xf numFmtId="49" fontId="94" fillId="0" borderId="64" xfId="0" applyNumberFormat="1" applyFont="1" applyFill="1" applyBorder="1" applyAlignment="1" applyProtection="1">
      <alignment vertical="center" wrapText="1"/>
    </xf>
    <xf numFmtId="49" fontId="110" fillId="0" borderId="102" xfId="0" applyNumberFormat="1" applyFont="1" applyFill="1" applyBorder="1" applyAlignment="1" applyProtection="1">
      <alignment vertical="center" wrapText="1"/>
    </xf>
    <xf numFmtId="49" fontId="110" fillId="0" borderId="66" xfId="0" applyNumberFormat="1" applyFont="1" applyFill="1" applyBorder="1" applyAlignment="1" applyProtection="1">
      <alignment vertical="center" wrapText="1"/>
    </xf>
    <xf numFmtId="49" fontId="110" fillId="0" borderId="42" xfId="0" applyNumberFormat="1" applyFont="1" applyFill="1" applyBorder="1" applyAlignment="1" applyProtection="1">
      <alignment vertical="center" wrapText="1"/>
    </xf>
    <xf numFmtId="49" fontId="110" fillId="0" borderId="67" xfId="0" applyNumberFormat="1" applyFont="1" applyFill="1" applyBorder="1" applyAlignment="1" applyProtection="1">
      <alignment vertical="center" wrapText="1"/>
    </xf>
    <xf numFmtId="49" fontId="110" fillId="0" borderId="43" xfId="0" applyNumberFormat="1" applyFont="1" applyFill="1" applyBorder="1" applyAlignment="1" applyProtection="1">
      <alignment vertical="center" wrapText="1"/>
    </xf>
    <xf numFmtId="49" fontId="110" fillId="0" borderId="69" xfId="0" applyNumberFormat="1" applyFont="1" applyFill="1" applyBorder="1" applyAlignment="1" applyProtection="1">
      <alignment vertical="center" wrapText="1"/>
    </xf>
    <xf numFmtId="49" fontId="94" fillId="0" borderId="28" xfId="0" applyNumberFormat="1" applyFont="1" applyFill="1" applyBorder="1" applyAlignment="1" applyProtection="1">
      <alignment horizontal="left"/>
    </xf>
    <xf numFmtId="49" fontId="94" fillId="0" borderId="64" xfId="0" applyNumberFormat="1" applyFont="1" applyFill="1" applyBorder="1" applyAlignment="1" applyProtection="1">
      <alignment horizontal="left"/>
    </xf>
    <xf numFmtId="49" fontId="110" fillId="0" borderId="28" xfId="0" applyNumberFormat="1" applyFont="1" applyFill="1" applyBorder="1" applyAlignment="1" applyProtection="1">
      <alignment horizontal="left"/>
    </xf>
    <xf numFmtId="49" fontId="110" fillId="0" borderId="64" xfId="0" applyNumberFormat="1" applyFont="1" applyFill="1" applyBorder="1" applyAlignment="1" applyProtection="1">
      <alignment horizontal="left"/>
    </xf>
    <xf numFmtId="0" fontId="76" fillId="22" borderId="28" xfId="0" applyFont="1" applyFill="1" applyBorder="1" applyAlignment="1" applyProtection="1">
      <alignment horizontal="center" vertical="center"/>
    </xf>
    <xf numFmtId="0" fontId="76" fillId="22" borderId="31" xfId="0" applyFont="1" applyFill="1" applyBorder="1" applyAlignment="1" applyProtection="1">
      <alignment horizontal="center" vertical="center"/>
    </xf>
    <xf numFmtId="0" fontId="76" fillId="22" borderId="64" xfId="0" applyFont="1" applyFill="1" applyBorder="1" applyAlignment="1" applyProtection="1">
      <alignment horizontal="center" vertical="center"/>
    </xf>
    <xf numFmtId="0" fontId="108" fillId="0" borderId="28" xfId="0" applyFont="1" applyBorder="1" applyAlignment="1" applyProtection="1">
      <alignment horizontal="center" vertical="center" wrapText="1"/>
    </xf>
    <xf numFmtId="0" fontId="108" fillId="0" borderId="31" xfId="0" applyFont="1" applyBorder="1" applyAlignment="1" applyProtection="1">
      <alignment horizontal="center" vertical="center" wrapText="1"/>
    </xf>
    <xf numFmtId="0" fontId="108" fillId="0" borderId="64" xfId="0" applyFont="1" applyBorder="1" applyAlignment="1" applyProtection="1">
      <alignment horizontal="center" vertical="center" wrapText="1"/>
    </xf>
    <xf numFmtId="0" fontId="100" fillId="0" borderId="28" xfId="0" applyFont="1" applyBorder="1" applyAlignment="1" applyProtection="1">
      <alignment horizontal="center" vertical="center" wrapText="1"/>
    </xf>
    <xf numFmtId="0" fontId="100" fillId="0" borderId="31" xfId="0" applyFont="1" applyBorder="1" applyAlignment="1" applyProtection="1">
      <alignment horizontal="center" vertical="center" wrapText="1"/>
    </xf>
    <xf numFmtId="0" fontId="100" fillId="0" borderId="64" xfId="0" applyFont="1" applyBorder="1" applyAlignment="1" applyProtection="1">
      <alignment horizontal="center" vertical="center" wrapText="1"/>
    </xf>
    <xf numFmtId="0" fontId="101" fillId="22" borderId="28" xfId="0" applyFont="1" applyFill="1" applyBorder="1" applyAlignment="1" applyProtection="1">
      <alignment horizontal="center" vertical="center"/>
    </xf>
    <xf numFmtId="0" fontId="101" fillId="22" borderId="31" xfId="0" applyFont="1" applyFill="1" applyBorder="1" applyAlignment="1" applyProtection="1">
      <alignment horizontal="center" vertical="center"/>
    </xf>
    <xf numFmtId="0" fontId="101" fillId="22" borderId="64" xfId="0" applyFont="1" applyFill="1" applyBorder="1" applyAlignment="1" applyProtection="1">
      <alignment horizontal="center" vertical="center"/>
    </xf>
    <xf numFmtId="0" fontId="132" fillId="23" borderId="28" xfId="0" applyFont="1" applyFill="1" applyBorder="1" applyAlignment="1" applyProtection="1">
      <alignment horizontal="center" vertical="center"/>
    </xf>
    <xf numFmtId="0" fontId="132" fillId="23" borderId="31" xfId="0" applyFont="1" applyFill="1" applyBorder="1" applyAlignment="1" applyProtection="1">
      <alignment horizontal="center" vertical="center"/>
    </xf>
    <xf numFmtId="0" fontId="132" fillId="23" borderId="64" xfId="0" applyFont="1" applyFill="1" applyBorder="1" applyAlignment="1" applyProtection="1">
      <alignment horizontal="center" vertical="center"/>
    </xf>
    <xf numFmtId="49" fontId="94" fillId="0" borderId="28" xfId="0" applyNumberFormat="1" applyFont="1" applyFill="1" applyBorder="1" applyAlignment="1" applyProtection="1">
      <alignment vertical="center"/>
    </xf>
    <xf numFmtId="49" fontId="94" fillId="0" borderId="64" xfId="0" applyNumberFormat="1" applyFont="1" applyFill="1" applyBorder="1" applyAlignment="1" applyProtection="1">
      <alignment vertical="center"/>
    </xf>
    <xf numFmtId="0" fontId="61" fillId="24" borderId="28" xfId="0" applyFont="1" applyFill="1" applyBorder="1" applyAlignment="1" applyProtection="1">
      <alignment horizontal="center"/>
      <protection locked="0"/>
    </xf>
    <xf numFmtId="0" fontId="61" fillId="24" borderId="31" xfId="0" applyFont="1" applyFill="1" applyBorder="1" applyAlignment="1" applyProtection="1">
      <alignment horizontal="center"/>
      <protection locked="0"/>
    </xf>
    <xf numFmtId="0" fontId="61" fillId="24" borderId="64" xfId="0" applyFont="1" applyFill="1" applyBorder="1" applyAlignment="1" applyProtection="1">
      <alignment horizontal="center"/>
      <protection locked="0"/>
    </xf>
    <xf numFmtId="0" fontId="79" fillId="24" borderId="28" xfId="0" applyFont="1" applyFill="1" applyBorder="1" applyAlignment="1" applyProtection="1">
      <alignment horizontal="center" vertical="center"/>
      <protection locked="0"/>
    </xf>
    <xf numFmtId="0" fontId="79" fillId="24" borderId="31" xfId="0" applyFont="1" applyFill="1" applyBorder="1" applyAlignment="1" applyProtection="1">
      <alignment horizontal="center" vertical="center"/>
      <protection locked="0"/>
    </xf>
    <xf numFmtId="0" fontId="79" fillId="24" borderId="64" xfId="0" applyFont="1" applyFill="1" applyBorder="1" applyAlignment="1" applyProtection="1">
      <alignment horizontal="center" vertical="center"/>
      <protection locked="0"/>
    </xf>
    <xf numFmtId="0" fontId="79" fillId="22" borderId="102" xfId="0" applyFont="1" applyFill="1" applyBorder="1" applyAlignment="1" applyProtection="1">
      <alignment horizontal="center" vertical="center" wrapText="1"/>
    </xf>
    <xf numFmtId="0" fontId="79" fillId="22" borderId="65" xfId="0" applyFont="1" applyFill="1" applyBorder="1" applyAlignment="1" applyProtection="1">
      <alignment horizontal="center" vertical="center" wrapText="1"/>
    </xf>
    <xf numFmtId="0" fontId="79" fillId="22" borderId="66" xfId="0" applyFont="1" applyFill="1" applyBorder="1" applyAlignment="1" applyProtection="1">
      <alignment horizontal="center" vertical="center" wrapText="1"/>
    </xf>
    <xf numFmtId="0" fontId="79" fillId="22" borderId="42" xfId="0" applyFont="1" applyFill="1" applyBorder="1" applyAlignment="1" applyProtection="1">
      <alignment horizontal="center" vertical="center" wrapText="1"/>
    </xf>
    <xf numFmtId="0" fontId="79" fillId="22" borderId="0" xfId="0" applyFont="1" applyFill="1" applyBorder="1" applyAlignment="1" applyProtection="1">
      <alignment horizontal="center" vertical="center" wrapText="1"/>
    </xf>
    <xf numFmtId="0" fontId="79" fillId="22" borderId="67" xfId="0" applyFont="1" applyFill="1" applyBorder="1" applyAlignment="1" applyProtection="1">
      <alignment horizontal="center" vertical="center" wrapText="1"/>
    </xf>
    <xf numFmtId="0" fontId="79" fillId="22" borderId="43" xfId="0" applyFont="1" applyFill="1" applyBorder="1" applyAlignment="1" applyProtection="1">
      <alignment horizontal="center" vertical="center" wrapText="1"/>
    </xf>
    <xf numFmtId="0" fontId="79" fillId="22" borderId="68" xfId="0" applyFont="1" applyFill="1" applyBorder="1" applyAlignment="1" applyProtection="1">
      <alignment horizontal="center" vertical="center" wrapText="1"/>
    </xf>
    <xf numFmtId="0" fontId="79" fillId="22" borderId="69" xfId="0" applyFont="1" applyFill="1" applyBorder="1" applyAlignment="1" applyProtection="1">
      <alignment horizontal="center" vertical="center" wrapText="1"/>
    </xf>
    <xf numFmtId="0" fontId="61" fillId="24" borderId="28" xfId="0" applyFont="1" applyFill="1" applyBorder="1" applyAlignment="1" applyProtection="1">
      <alignment horizontal="center" vertical="center" wrapText="1"/>
      <protection locked="0"/>
    </xf>
    <xf numFmtId="0" fontId="61" fillId="24" borderId="64" xfId="0" applyFont="1" applyFill="1" applyBorder="1" applyAlignment="1" applyProtection="1">
      <alignment horizontal="center" vertical="center" wrapText="1"/>
      <protection locked="0"/>
    </xf>
    <xf numFmtId="0" fontId="61" fillId="0" borderId="0" xfId="0" applyFont="1" applyAlignment="1" applyProtection="1">
      <alignment horizontal="left" vertical="center" wrapText="1"/>
    </xf>
    <xf numFmtId="49" fontId="61" fillId="22" borderId="28" xfId="0" applyNumberFormat="1" applyFont="1" applyFill="1" applyBorder="1" applyAlignment="1" applyProtection="1">
      <alignment horizontal="center" vertical="center"/>
    </xf>
    <xf numFmtId="0" fontId="61" fillId="22" borderId="31" xfId="0" applyFont="1" applyFill="1" applyBorder="1" applyAlignment="1" applyProtection="1">
      <alignment horizontal="center" vertical="center"/>
    </xf>
    <xf numFmtId="0" fontId="61" fillId="22" borderId="64" xfId="0" applyFont="1" applyFill="1" applyBorder="1" applyAlignment="1" applyProtection="1">
      <alignment horizontal="center" vertical="center"/>
    </xf>
    <xf numFmtId="0" fontId="61" fillId="0" borderId="102" xfId="0" applyFont="1" applyBorder="1" applyAlignment="1" applyProtection="1">
      <alignment horizontal="center" vertical="center"/>
      <protection locked="0"/>
    </xf>
    <xf numFmtId="0" fontId="61" fillId="0" borderId="65" xfId="0" applyFont="1" applyBorder="1" applyAlignment="1" applyProtection="1">
      <alignment horizontal="center" vertical="center"/>
      <protection locked="0"/>
    </xf>
    <xf numFmtId="0" fontId="61" fillId="0" borderId="28" xfId="0" applyFont="1" applyBorder="1" applyAlignment="1" applyProtection="1">
      <alignment horizontal="center" vertical="center"/>
      <protection locked="0"/>
    </xf>
    <xf numFmtId="0" fontId="61" fillId="0" borderId="64" xfId="0" applyFont="1" applyBorder="1" applyAlignment="1" applyProtection="1">
      <alignment horizontal="center" vertical="center"/>
      <protection locked="0"/>
    </xf>
    <xf numFmtId="0" fontId="79" fillId="14" borderId="0" xfId="0" applyFont="1" applyFill="1" applyBorder="1" applyAlignment="1" applyProtection="1">
      <alignment horizontal="left" vertical="center"/>
    </xf>
    <xf numFmtId="0" fontId="61" fillId="22" borderId="28" xfId="0" applyFont="1" applyFill="1" applyBorder="1" applyAlignment="1" applyProtection="1">
      <alignment horizontal="center" vertical="center"/>
    </xf>
    <xf numFmtId="0" fontId="61" fillId="24" borderId="28" xfId="0" applyFont="1" applyFill="1" applyBorder="1" applyAlignment="1" applyProtection="1">
      <alignment horizontal="center" vertical="center"/>
      <protection locked="0"/>
    </xf>
    <xf numFmtId="0" fontId="61" fillId="24" borderId="31" xfId="0" applyFont="1" applyFill="1" applyBorder="1" applyAlignment="1" applyProtection="1">
      <alignment horizontal="center" vertical="center"/>
      <protection locked="0"/>
    </xf>
    <xf numFmtId="0" fontId="61" fillId="24" borderId="64" xfId="0" applyFont="1" applyFill="1" applyBorder="1" applyAlignment="1" applyProtection="1">
      <alignment horizontal="center" vertical="center"/>
      <protection locked="0"/>
    </xf>
    <xf numFmtId="0" fontId="88" fillId="14" borderId="0" xfId="0" applyFont="1" applyFill="1" applyAlignment="1">
      <alignment horizontal="left" vertical="center" wrapText="1"/>
    </xf>
    <xf numFmtId="0" fontId="126" fillId="14" borderId="0" xfId="0" applyFont="1" applyFill="1" applyAlignment="1">
      <alignment horizontal="left" vertical="center" wrapText="1"/>
    </xf>
  </cellXfs>
  <cellStyles count="3">
    <cellStyle name="Euro" xfId="1" xr:uid="{27EA54FB-B0AB-4B2C-A574-3AB180F841D5}"/>
    <cellStyle name="Milliers" xfId="2" builtinId="3"/>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969696"/>
      <rgbColor rgb="00C0C0C0"/>
      <rgbColor rgb="00CCCCCC"/>
      <rgbColor rgb="00E6E6E6"/>
      <rgbColor rgb="00FF0000"/>
      <rgbColor rgb="00FFFFFF"/>
      <rgbColor rgb="00FF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 Id="rId30"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 Id="rId6" Type="http://schemas.openxmlformats.org/officeDocument/2006/relationships/image" Target="../media/image7.png"/><Relationship Id="rId5" Type="http://schemas.openxmlformats.org/officeDocument/2006/relationships/image" Target="../media/image6.png"/><Relationship Id="rId4" Type="http://schemas.openxmlformats.org/officeDocument/2006/relationships/image" Target="../media/image5.wmf"/></Relationships>
</file>

<file path=xl/drawings/_rels/drawing3.xml.rels><?xml version="1.0" encoding="UTF-8" standalone="yes"?>
<Relationships xmlns="http://schemas.openxmlformats.org/package/2006/relationships"><Relationship Id="rId1" Type="http://schemas.openxmlformats.org/officeDocument/2006/relationships/image" Target="../media/image8.jpeg"/></Relationships>
</file>

<file path=xl/drawings/_rels/drawing4.xml.rels><?xml version="1.0" encoding="UTF-8" standalone="yes"?>
<Relationships xmlns="http://schemas.openxmlformats.org/package/2006/relationships"><Relationship Id="rId1" Type="http://schemas.openxmlformats.org/officeDocument/2006/relationships/image" Target="../media/image9.jpeg"/></Relationships>
</file>

<file path=xl/drawings/_rels/drawing5.xml.rels><?xml version="1.0" encoding="UTF-8" standalone="yes"?>
<Relationships xmlns="http://schemas.openxmlformats.org/package/2006/relationships"><Relationship Id="rId3" Type="http://schemas.openxmlformats.org/officeDocument/2006/relationships/image" Target="../media/image5.wmf"/><Relationship Id="rId2" Type="http://schemas.openxmlformats.org/officeDocument/2006/relationships/image" Target="../media/image4.png"/><Relationship Id="rId1" Type="http://schemas.openxmlformats.org/officeDocument/2006/relationships/image" Target="../media/image3.png"/><Relationship Id="rId5" Type="http://schemas.openxmlformats.org/officeDocument/2006/relationships/image" Target="../media/image7.png"/><Relationship Id="rId4" Type="http://schemas.openxmlformats.org/officeDocument/2006/relationships/image" Target="../media/image6.png"/></Relationships>
</file>

<file path=xl/drawings/_rels/drawing6.xml.rels><?xml version="1.0" encoding="UTF-8" standalone="yes"?>
<Relationships xmlns="http://schemas.openxmlformats.org/package/2006/relationships"><Relationship Id="rId3" Type="http://schemas.openxmlformats.org/officeDocument/2006/relationships/image" Target="../media/image5.wmf"/><Relationship Id="rId2" Type="http://schemas.openxmlformats.org/officeDocument/2006/relationships/image" Target="../media/image4.png"/><Relationship Id="rId1" Type="http://schemas.openxmlformats.org/officeDocument/2006/relationships/image" Target="../media/image3.png"/><Relationship Id="rId5" Type="http://schemas.openxmlformats.org/officeDocument/2006/relationships/image" Target="../media/image7.png"/><Relationship Id="rId4" Type="http://schemas.openxmlformats.org/officeDocument/2006/relationships/image" Target="../media/image6.png"/></Relationships>
</file>

<file path=xl/drawings/_rels/drawing7.xml.rels><?xml version="1.0" encoding="UTF-8" standalone="yes"?>
<Relationships xmlns="http://schemas.openxmlformats.org/package/2006/relationships"><Relationship Id="rId3" Type="http://schemas.openxmlformats.org/officeDocument/2006/relationships/image" Target="../media/image5.wmf"/><Relationship Id="rId2" Type="http://schemas.openxmlformats.org/officeDocument/2006/relationships/image" Target="../media/image4.png"/><Relationship Id="rId1" Type="http://schemas.openxmlformats.org/officeDocument/2006/relationships/image" Target="../media/image3.png"/><Relationship Id="rId5" Type="http://schemas.openxmlformats.org/officeDocument/2006/relationships/image" Target="../media/image7.png"/><Relationship Id="rId4" Type="http://schemas.openxmlformats.org/officeDocument/2006/relationships/image" Target="../media/image6.png"/></Relationships>
</file>

<file path=xl/drawings/_rels/drawing8.xml.rels><?xml version="1.0" encoding="UTF-8" standalone="yes"?>
<Relationships xmlns="http://schemas.openxmlformats.org/package/2006/relationships"><Relationship Id="rId3" Type="http://schemas.openxmlformats.org/officeDocument/2006/relationships/image" Target="../media/image5.wmf"/><Relationship Id="rId2" Type="http://schemas.openxmlformats.org/officeDocument/2006/relationships/image" Target="../media/image4.png"/><Relationship Id="rId1" Type="http://schemas.openxmlformats.org/officeDocument/2006/relationships/image" Target="../media/image3.png"/><Relationship Id="rId5" Type="http://schemas.openxmlformats.org/officeDocument/2006/relationships/image" Target="../media/image7.png"/><Relationship Id="rId4" Type="http://schemas.openxmlformats.org/officeDocument/2006/relationships/image" Target="../media/image6.png"/></Relationships>
</file>

<file path=xl/drawings/_rels/drawing9.xml.rels><?xml version="1.0" encoding="UTF-8" standalone="yes"?>
<Relationships xmlns="http://schemas.openxmlformats.org/package/2006/relationships"><Relationship Id="rId3" Type="http://schemas.openxmlformats.org/officeDocument/2006/relationships/image" Target="../media/image5.wmf"/><Relationship Id="rId2" Type="http://schemas.openxmlformats.org/officeDocument/2006/relationships/image" Target="../media/image4.png"/><Relationship Id="rId1" Type="http://schemas.openxmlformats.org/officeDocument/2006/relationships/image" Target="../media/image3.png"/><Relationship Id="rId5" Type="http://schemas.openxmlformats.org/officeDocument/2006/relationships/image" Target="../media/image7.png"/><Relationship Id="rId4" Type="http://schemas.openxmlformats.org/officeDocument/2006/relationships/image" Target="../media/image6.png"/></Relationships>
</file>

<file path=xl/drawings/_rels/drawing10.xml.rels><?xml version="1.0" encoding="UTF-8" standalone="yes"?>
<Relationships xmlns="http://schemas.openxmlformats.org/package/2006/relationships"><Relationship Id="rId3" Type="http://schemas.openxmlformats.org/officeDocument/2006/relationships/image" Target="../media/image5.wmf"/><Relationship Id="rId2" Type="http://schemas.openxmlformats.org/officeDocument/2006/relationships/image" Target="../media/image4.png"/><Relationship Id="rId1" Type="http://schemas.openxmlformats.org/officeDocument/2006/relationships/image" Target="../media/image3.png"/><Relationship Id="rId5" Type="http://schemas.openxmlformats.org/officeDocument/2006/relationships/image" Target="../media/image7.png"/><Relationship Id="rId4" Type="http://schemas.openxmlformats.org/officeDocument/2006/relationships/image" Target="../media/image6.png"/></Relationships>
</file>

<file path=xl/drawings/_rels/drawing11.xml.rels><?xml version="1.0" encoding="UTF-8" standalone="yes"?>
<Relationships xmlns="http://schemas.openxmlformats.org/package/2006/relationships"><Relationship Id="rId3" Type="http://schemas.openxmlformats.org/officeDocument/2006/relationships/image" Target="../media/image5.wmf"/><Relationship Id="rId2" Type="http://schemas.openxmlformats.org/officeDocument/2006/relationships/image" Target="../media/image4.png"/><Relationship Id="rId1" Type="http://schemas.openxmlformats.org/officeDocument/2006/relationships/image" Target="../media/image3.png"/><Relationship Id="rId5" Type="http://schemas.openxmlformats.org/officeDocument/2006/relationships/image" Target="../media/image7.png"/><Relationship Id="rId4" Type="http://schemas.openxmlformats.org/officeDocument/2006/relationships/image" Target="../media/image6.png"/></Relationships>
</file>

<file path=xl/drawings/_rels/drawing12.xml.rels><?xml version="1.0" encoding="UTF-8" standalone="yes"?>
<Relationships xmlns="http://schemas.openxmlformats.org/package/2006/relationships"><Relationship Id="rId3" Type="http://schemas.openxmlformats.org/officeDocument/2006/relationships/image" Target="../media/image5.wmf"/><Relationship Id="rId2" Type="http://schemas.openxmlformats.org/officeDocument/2006/relationships/image" Target="../media/image4.png"/><Relationship Id="rId1" Type="http://schemas.openxmlformats.org/officeDocument/2006/relationships/image" Target="../media/image3.png"/><Relationship Id="rId5" Type="http://schemas.openxmlformats.org/officeDocument/2006/relationships/image" Target="../media/image7.png"/><Relationship Id="rId4" Type="http://schemas.openxmlformats.org/officeDocument/2006/relationships/image" Target="../media/image6.png"/></Relationships>
</file>

<file path=xl/drawings/_rels/drawing13.xml.rels><?xml version="1.0" encoding="UTF-8" standalone="yes"?>
<Relationships xmlns="http://schemas.openxmlformats.org/package/2006/relationships"><Relationship Id="rId3" Type="http://schemas.openxmlformats.org/officeDocument/2006/relationships/image" Target="../media/image5.wmf"/><Relationship Id="rId2" Type="http://schemas.openxmlformats.org/officeDocument/2006/relationships/image" Target="../media/image4.png"/><Relationship Id="rId1" Type="http://schemas.openxmlformats.org/officeDocument/2006/relationships/image" Target="../media/image3.png"/><Relationship Id="rId5" Type="http://schemas.openxmlformats.org/officeDocument/2006/relationships/image" Target="../media/image7.png"/><Relationship Id="rId4" Type="http://schemas.openxmlformats.org/officeDocument/2006/relationships/image" Target="../media/image6.png"/></Relationships>
</file>

<file path=xl/drawings/_rels/drawing14.xml.rels><?xml version="1.0" encoding="UTF-8" standalone="yes"?>
<Relationships xmlns="http://schemas.openxmlformats.org/package/2006/relationships"><Relationship Id="rId3" Type="http://schemas.openxmlformats.org/officeDocument/2006/relationships/image" Target="../media/image5.wmf"/><Relationship Id="rId2" Type="http://schemas.openxmlformats.org/officeDocument/2006/relationships/image" Target="../media/image4.png"/><Relationship Id="rId1" Type="http://schemas.openxmlformats.org/officeDocument/2006/relationships/image" Target="../media/image3.png"/><Relationship Id="rId5" Type="http://schemas.openxmlformats.org/officeDocument/2006/relationships/image" Target="../media/image7.png"/><Relationship Id="rId4" Type="http://schemas.openxmlformats.org/officeDocument/2006/relationships/image" Target="../media/image6.png"/></Relationships>
</file>

<file path=xl/drawings/_rels/drawing15.xml.rels><?xml version="1.0" encoding="UTF-8" standalone="yes"?>
<Relationships xmlns="http://schemas.openxmlformats.org/package/2006/relationships"><Relationship Id="rId3" Type="http://schemas.openxmlformats.org/officeDocument/2006/relationships/image" Target="../media/image5.wmf"/><Relationship Id="rId2" Type="http://schemas.openxmlformats.org/officeDocument/2006/relationships/image" Target="../media/image4.png"/><Relationship Id="rId1" Type="http://schemas.openxmlformats.org/officeDocument/2006/relationships/image" Target="../media/image3.png"/><Relationship Id="rId5" Type="http://schemas.openxmlformats.org/officeDocument/2006/relationships/image" Target="../media/image7.png"/><Relationship Id="rId4" Type="http://schemas.openxmlformats.org/officeDocument/2006/relationships/image" Target="../media/image6.png"/></Relationships>
</file>

<file path=xl/drawings/_rels/drawing16.xml.rels><?xml version="1.0" encoding="UTF-8" standalone="yes"?>
<Relationships xmlns="http://schemas.openxmlformats.org/package/2006/relationships"><Relationship Id="rId3" Type="http://schemas.openxmlformats.org/officeDocument/2006/relationships/image" Target="../media/image5.wmf"/><Relationship Id="rId2" Type="http://schemas.openxmlformats.org/officeDocument/2006/relationships/image" Target="../media/image4.png"/><Relationship Id="rId1" Type="http://schemas.openxmlformats.org/officeDocument/2006/relationships/image" Target="../media/image3.png"/><Relationship Id="rId5" Type="http://schemas.openxmlformats.org/officeDocument/2006/relationships/image" Target="../media/image7.png"/><Relationship Id="rId4" Type="http://schemas.openxmlformats.org/officeDocument/2006/relationships/image" Target="../media/image6.png"/></Relationships>
</file>

<file path=xl/drawings/_rels/drawing17.xml.rels><?xml version="1.0" encoding="UTF-8" standalone="yes"?>
<Relationships xmlns="http://schemas.openxmlformats.org/package/2006/relationships"><Relationship Id="rId3" Type="http://schemas.openxmlformats.org/officeDocument/2006/relationships/image" Target="../media/image5.wmf"/><Relationship Id="rId2" Type="http://schemas.openxmlformats.org/officeDocument/2006/relationships/image" Target="../media/image4.png"/><Relationship Id="rId1" Type="http://schemas.openxmlformats.org/officeDocument/2006/relationships/image" Target="../media/image3.png"/><Relationship Id="rId5" Type="http://schemas.openxmlformats.org/officeDocument/2006/relationships/image" Target="../media/image7.png"/><Relationship Id="rId4" Type="http://schemas.openxmlformats.org/officeDocument/2006/relationships/image" Target="../media/image6.png"/></Relationships>
</file>

<file path=xl/drawings/_rels/drawing18.xml.rels><?xml version="1.0" encoding="UTF-8" standalone="yes"?>
<Relationships xmlns="http://schemas.openxmlformats.org/package/2006/relationships"><Relationship Id="rId3" Type="http://schemas.openxmlformats.org/officeDocument/2006/relationships/image" Target="../media/image5.wmf"/><Relationship Id="rId2" Type="http://schemas.openxmlformats.org/officeDocument/2006/relationships/image" Target="../media/image4.png"/><Relationship Id="rId1" Type="http://schemas.openxmlformats.org/officeDocument/2006/relationships/image" Target="../media/image3.png"/><Relationship Id="rId5" Type="http://schemas.openxmlformats.org/officeDocument/2006/relationships/image" Target="../media/image7.png"/><Relationship Id="rId4" Type="http://schemas.openxmlformats.org/officeDocument/2006/relationships/image" Target="../media/image6.png"/></Relationships>
</file>

<file path=xl/drawings/_rels/drawing19.xml.rels><?xml version="1.0" encoding="UTF-8" standalone="yes"?>
<Relationships xmlns="http://schemas.openxmlformats.org/package/2006/relationships"><Relationship Id="rId3" Type="http://schemas.openxmlformats.org/officeDocument/2006/relationships/image" Target="../media/image5.wmf"/><Relationship Id="rId2" Type="http://schemas.openxmlformats.org/officeDocument/2006/relationships/image" Target="../media/image4.png"/><Relationship Id="rId1" Type="http://schemas.openxmlformats.org/officeDocument/2006/relationships/image" Target="../media/image3.png"/><Relationship Id="rId5" Type="http://schemas.openxmlformats.org/officeDocument/2006/relationships/image" Target="../media/image7.png"/><Relationship Id="rId4" Type="http://schemas.openxmlformats.org/officeDocument/2006/relationships/image" Target="../media/image6.png"/></Relationships>
</file>

<file path=xl/drawings/_rels/drawing20.xml.rels><?xml version="1.0" encoding="UTF-8" standalone="yes"?>
<Relationships xmlns="http://schemas.openxmlformats.org/package/2006/relationships"><Relationship Id="rId3" Type="http://schemas.openxmlformats.org/officeDocument/2006/relationships/image" Target="../media/image5.wmf"/><Relationship Id="rId2" Type="http://schemas.openxmlformats.org/officeDocument/2006/relationships/image" Target="../media/image4.png"/><Relationship Id="rId1" Type="http://schemas.openxmlformats.org/officeDocument/2006/relationships/image" Target="../media/image3.png"/><Relationship Id="rId5" Type="http://schemas.openxmlformats.org/officeDocument/2006/relationships/image" Target="../media/image7.png"/><Relationship Id="rId4" Type="http://schemas.openxmlformats.org/officeDocument/2006/relationships/image" Target="../media/image6.png"/></Relationships>
</file>

<file path=xl/drawings/_rels/drawing21.xml.rels><?xml version="1.0" encoding="UTF-8" standalone="yes"?>
<Relationships xmlns="http://schemas.openxmlformats.org/package/2006/relationships"><Relationship Id="rId3" Type="http://schemas.openxmlformats.org/officeDocument/2006/relationships/image" Target="../media/image5.wmf"/><Relationship Id="rId2" Type="http://schemas.openxmlformats.org/officeDocument/2006/relationships/image" Target="../media/image4.png"/><Relationship Id="rId1" Type="http://schemas.openxmlformats.org/officeDocument/2006/relationships/image" Target="../media/image3.png"/><Relationship Id="rId5" Type="http://schemas.openxmlformats.org/officeDocument/2006/relationships/image" Target="../media/image7.png"/><Relationship Id="rId4" Type="http://schemas.openxmlformats.org/officeDocument/2006/relationships/image" Target="../media/image6.png"/></Relationships>
</file>

<file path=xl/drawings/_rels/drawing22.xml.rels><?xml version="1.0" encoding="UTF-8" standalone="yes"?>
<Relationships xmlns="http://schemas.openxmlformats.org/package/2006/relationships"><Relationship Id="rId1" Type="http://schemas.openxmlformats.org/officeDocument/2006/relationships/image" Target="../media/image10.jpeg"/></Relationships>
</file>

<file path=xl/drawings/_rels/drawing23.xml.rels><?xml version="1.0" encoding="UTF-8" standalone="yes"?>
<Relationships xmlns="http://schemas.openxmlformats.org/package/2006/relationships"><Relationship Id="rId1" Type="http://schemas.openxmlformats.org/officeDocument/2006/relationships/image" Target="../media/image11.jpeg"/></Relationships>
</file>

<file path=xl/drawings/_rels/drawing24.xml.rels><?xml version="1.0" encoding="UTF-8" standalone="yes"?>
<Relationships xmlns="http://schemas.openxmlformats.org/package/2006/relationships"><Relationship Id="rId1" Type="http://schemas.openxmlformats.org/officeDocument/2006/relationships/image" Target="../media/image8.jpeg"/></Relationships>
</file>

<file path=xl/drawings/drawing1.xml><?xml version="1.0" encoding="utf-8"?>
<xdr:wsDr xmlns:xdr="http://schemas.openxmlformats.org/drawingml/2006/spreadsheetDrawing" xmlns:a="http://schemas.openxmlformats.org/drawingml/2006/main">
  <xdr:twoCellAnchor editAs="oneCell">
    <xdr:from>
      <xdr:col>1</xdr:col>
      <xdr:colOff>19050</xdr:colOff>
      <xdr:row>1</xdr:row>
      <xdr:rowOff>447675</xdr:rowOff>
    </xdr:from>
    <xdr:to>
      <xdr:col>1</xdr:col>
      <xdr:colOff>1543050</xdr:colOff>
      <xdr:row>1</xdr:row>
      <xdr:rowOff>1219200</xdr:rowOff>
    </xdr:to>
    <xdr:pic>
      <xdr:nvPicPr>
        <xdr:cNvPr id="26025" name="Image 3" descr="AD89_LOGO_OCCE_MINI_CMJN_Hdef.jpg">
          <a:extLst>
            <a:ext uri="{FF2B5EF4-FFF2-40B4-BE49-F238E27FC236}">
              <a16:creationId xmlns:a16="http://schemas.microsoft.com/office/drawing/2014/main" id="{1C4AECE7-9F9C-1D49-FECF-1CC89BF6A24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5250" y="533400"/>
          <a:ext cx="1524000" cy="771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3</xdr:col>
      <xdr:colOff>1924050</xdr:colOff>
      <xdr:row>34</xdr:row>
      <xdr:rowOff>19050</xdr:rowOff>
    </xdr:from>
    <xdr:to>
      <xdr:col>4</xdr:col>
      <xdr:colOff>66675</xdr:colOff>
      <xdr:row>34</xdr:row>
      <xdr:rowOff>219075</xdr:rowOff>
    </xdr:to>
    <xdr:sp macro="" textlink="">
      <xdr:nvSpPr>
        <xdr:cNvPr id="198618" name="Freeform 35">
          <a:extLst>
            <a:ext uri="{FF2B5EF4-FFF2-40B4-BE49-F238E27FC236}">
              <a16:creationId xmlns:a16="http://schemas.microsoft.com/office/drawing/2014/main" id="{7642C299-71BD-CB14-C61B-9D1B6488FDE4}"/>
            </a:ext>
          </a:extLst>
        </xdr:cNvPr>
        <xdr:cNvSpPr>
          <a:spLocks noChangeArrowheads="1"/>
        </xdr:cNvSpPr>
      </xdr:nvSpPr>
      <xdr:spPr bwMode="auto">
        <a:xfrm>
          <a:off x="2781300" y="8020050"/>
          <a:ext cx="152400" cy="123825"/>
        </a:xfrm>
        <a:custGeom>
          <a:avLst/>
          <a:gdLst>
            <a:gd name="T0" fmla="*/ 0 w 443"/>
            <a:gd name="T1" fmla="*/ 2147483646 h 554"/>
            <a:gd name="T2" fmla="*/ 0 w 443"/>
            <a:gd name="T3" fmla="*/ 0 h 554"/>
            <a:gd name="T4" fmla="*/ 2147483646 w 443"/>
            <a:gd name="T5" fmla="*/ 2147483646 h 554"/>
            <a:gd name="T6" fmla="*/ 0 w 443"/>
            <a:gd name="T7" fmla="*/ 2147483646 h 554"/>
            <a:gd name="T8" fmla="*/ 0 60000 65536"/>
            <a:gd name="T9" fmla="*/ 0 60000 65536"/>
            <a:gd name="T10" fmla="*/ 0 60000 65536"/>
            <a:gd name="T11" fmla="*/ 0 60000 65536"/>
            <a:gd name="T12" fmla="*/ 0 w 443"/>
            <a:gd name="T13" fmla="*/ 0 h 554"/>
            <a:gd name="T14" fmla="*/ 443 w 443"/>
            <a:gd name="T15" fmla="*/ 554 h 554"/>
          </a:gdLst>
          <a:ahLst/>
          <a:cxnLst>
            <a:cxn ang="T8">
              <a:pos x="T0" y="T1"/>
            </a:cxn>
            <a:cxn ang="T9">
              <a:pos x="T2" y="T3"/>
            </a:cxn>
            <a:cxn ang="T10">
              <a:pos x="T4" y="T5"/>
            </a:cxn>
            <a:cxn ang="T11">
              <a:pos x="T6" y="T7"/>
            </a:cxn>
          </a:cxnLst>
          <a:rect l="T12" t="T13" r="T14" b="T15"/>
          <a:pathLst>
            <a:path w="443" h="554">
              <a:moveTo>
                <a:pt x="0" y="553"/>
              </a:moveTo>
              <a:lnTo>
                <a:pt x="0" y="0"/>
              </a:lnTo>
              <a:lnTo>
                <a:pt x="442" y="278"/>
              </a:lnTo>
              <a:lnTo>
                <a:pt x="0" y="553"/>
              </a:lnTo>
            </a:path>
          </a:pathLst>
        </a:custGeom>
        <a:solidFill>
          <a:srgbClr val="FFFFFF"/>
        </a:solidFill>
        <a:ln w="9360">
          <a:solidFill>
            <a:srgbClr val="000000"/>
          </a:solidFill>
          <a:round/>
          <a:headEnd/>
          <a:tailEnd/>
        </a:ln>
      </xdr:spPr>
    </xdr:sp>
    <xdr:clientData/>
  </xdr:twoCellAnchor>
  <xdr:twoCellAnchor>
    <xdr:from>
      <xdr:col>3</xdr:col>
      <xdr:colOff>1543050</xdr:colOff>
      <xdr:row>35</xdr:row>
      <xdr:rowOff>0</xdr:rowOff>
    </xdr:from>
    <xdr:to>
      <xdr:col>3</xdr:col>
      <xdr:colOff>1647825</xdr:colOff>
      <xdr:row>35</xdr:row>
      <xdr:rowOff>0</xdr:rowOff>
    </xdr:to>
    <xdr:sp macro="" textlink="">
      <xdr:nvSpPr>
        <xdr:cNvPr id="198619" name="Freeform 36">
          <a:extLst>
            <a:ext uri="{FF2B5EF4-FFF2-40B4-BE49-F238E27FC236}">
              <a16:creationId xmlns:a16="http://schemas.microsoft.com/office/drawing/2014/main" id="{036BA5D7-BE64-4915-F61D-559AC00E8E64}"/>
            </a:ext>
          </a:extLst>
        </xdr:cNvPr>
        <xdr:cNvSpPr>
          <a:spLocks noChangeArrowheads="1"/>
        </xdr:cNvSpPr>
      </xdr:nvSpPr>
      <xdr:spPr bwMode="auto">
        <a:xfrm>
          <a:off x="2400300" y="8143875"/>
          <a:ext cx="104775" cy="0"/>
        </a:xfrm>
        <a:custGeom>
          <a:avLst/>
          <a:gdLst>
            <a:gd name="T0" fmla="*/ 0 w 302"/>
            <a:gd name="T1" fmla="*/ 0 h 502"/>
            <a:gd name="T2" fmla="*/ 0 w 302"/>
            <a:gd name="T3" fmla="*/ 0 h 502"/>
            <a:gd name="T4" fmla="*/ 2147483646 w 302"/>
            <a:gd name="T5" fmla="*/ 0 h 502"/>
            <a:gd name="T6" fmla="*/ 0 w 302"/>
            <a:gd name="T7" fmla="*/ 0 h 502"/>
            <a:gd name="T8" fmla="*/ 0 60000 65536"/>
            <a:gd name="T9" fmla="*/ 0 60000 65536"/>
            <a:gd name="T10" fmla="*/ 0 60000 65536"/>
            <a:gd name="T11" fmla="*/ 0 60000 65536"/>
            <a:gd name="T12" fmla="*/ 0 w 302"/>
            <a:gd name="T13" fmla="*/ 0 h 502"/>
            <a:gd name="T14" fmla="*/ 302 w 302"/>
            <a:gd name="T15" fmla="*/ 0 h 502"/>
          </a:gdLst>
          <a:ahLst/>
          <a:cxnLst>
            <a:cxn ang="T8">
              <a:pos x="T0" y="T1"/>
            </a:cxn>
            <a:cxn ang="T9">
              <a:pos x="T2" y="T3"/>
            </a:cxn>
            <a:cxn ang="T10">
              <a:pos x="T4" y="T5"/>
            </a:cxn>
            <a:cxn ang="T11">
              <a:pos x="T6" y="T7"/>
            </a:cxn>
          </a:cxnLst>
          <a:rect l="T12" t="T13" r="T14" b="T15"/>
          <a:pathLst>
            <a:path w="302" h="502">
              <a:moveTo>
                <a:pt x="0" y="501"/>
              </a:moveTo>
              <a:lnTo>
                <a:pt x="0" y="0"/>
              </a:lnTo>
              <a:lnTo>
                <a:pt x="301" y="252"/>
              </a:lnTo>
              <a:lnTo>
                <a:pt x="0" y="501"/>
              </a:lnTo>
            </a:path>
          </a:pathLst>
        </a:custGeom>
        <a:solidFill>
          <a:srgbClr val="FFFFFF"/>
        </a:solidFill>
        <a:ln w="9360">
          <a:solidFill>
            <a:srgbClr val="000000"/>
          </a:solidFill>
          <a:round/>
          <a:headEnd/>
          <a:tailEnd/>
        </a:ln>
      </xdr:spPr>
    </xdr:sp>
    <xdr:clientData/>
  </xdr:twoCellAnchor>
  <xdr:twoCellAnchor>
    <xdr:from>
      <xdr:col>15</xdr:col>
      <xdr:colOff>666750</xdr:colOff>
      <xdr:row>35</xdr:row>
      <xdr:rowOff>0</xdr:rowOff>
    </xdr:from>
    <xdr:to>
      <xdr:col>16</xdr:col>
      <xdr:colOff>57150</xdr:colOff>
      <xdr:row>35</xdr:row>
      <xdr:rowOff>0</xdr:rowOff>
    </xdr:to>
    <xdr:sp macro="" textlink="">
      <xdr:nvSpPr>
        <xdr:cNvPr id="198620" name="Freeform 37">
          <a:extLst>
            <a:ext uri="{FF2B5EF4-FFF2-40B4-BE49-F238E27FC236}">
              <a16:creationId xmlns:a16="http://schemas.microsoft.com/office/drawing/2014/main" id="{7CC3EFA1-F179-E02A-7504-D95B5DDF32AE}"/>
            </a:ext>
          </a:extLst>
        </xdr:cNvPr>
        <xdr:cNvSpPr>
          <a:spLocks noChangeArrowheads="1"/>
        </xdr:cNvSpPr>
      </xdr:nvSpPr>
      <xdr:spPr bwMode="auto">
        <a:xfrm>
          <a:off x="9134475" y="8143875"/>
          <a:ext cx="123825" cy="0"/>
        </a:xfrm>
        <a:custGeom>
          <a:avLst/>
          <a:gdLst>
            <a:gd name="T0" fmla="*/ 0 w 358"/>
            <a:gd name="T1" fmla="*/ 0 h 556"/>
            <a:gd name="T2" fmla="*/ 0 w 358"/>
            <a:gd name="T3" fmla="*/ 0 h 556"/>
            <a:gd name="T4" fmla="*/ 2147483646 w 358"/>
            <a:gd name="T5" fmla="*/ 0 h 556"/>
            <a:gd name="T6" fmla="*/ 0 w 358"/>
            <a:gd name="T7" fmla="*/ 0 h 556"/>
            <a:gd name="T8" fmla="*/ 0 60000 65536"/>
            <a:gd name="T9" fmla="*/ 0 60000 65536"/>
            <a:gd name="T10" fmla="*/ 0 60000 65536"/>
            <a:gd name="T11" fmla="*/ 0 60000 65536"/>
            <a:gd name="T12" fmla="*/ 0 w 358"/>
            <a:gd name="T13" fmla="*/ 0 h 556"/>
            <a:gd name="T14" fmla="*/ 358 w 358"/>
            <a:gd name="T15" fmla="*/ 0 h 556"/>
          </a:gdLst>
          <a:ahLst/>
          <a:cxnLst>
            <a:cxn ang="T8">
              <a:pos x="T0" y="T1"/>
            </a:cxn>
            <a:cxn ang="T9">
              <a:pos x="T2" y="T3"/>
            </a:cxn>
            <a:cxn ang="T10">
              <a:pos x="T4" y="T5"/>
            </a:cxn>
            <a:cxn ang="T11">
              <a:pos x="T6" y="T7"/>
            </a:cxn>
          </a:cxnLst>
          <a:rect l="T12" t="T13" r="T14" b="T15"/>
          <a:pathLst>
            <a:path w="358" h="556">
              <a:moveTo>
                <a:pt x="0" y="555"/>
              </a:moveTo>
              <a:lnTo>
                <a:pt x="0" y="0"/>
              </a:lnTo>
              <a:lnTo>
                <a:pt x="357" y="279"/>
              </a:lnTo>
              <a:lnTo>
                <a:pt x="0" y="555"/>
              </a:lnTo>
            </a:path>
          </a:pathLst>
        </a:custGeom>
        <a:solidFill>
          <a:srgbClr val="FFFFFF"/>
        </a:solidFill>
        <a:ln w="9360">
          <a:solidFill>
            <a:srgbClr val="000000"/>
          </a:solidFill>
          <a:round/>
          <a:headEnd/>
          <a:tailEnd/>
        </a:ln>
      </xdr:spPr>
    </xdr:sp>
    <xdr:clientData/>
  </xdr:twoCellAnchor>
  <xdr:twoCellAnchor>
    <xdr:from>
      <xdr:col>15</xdr:col>
      <xdr:colOff>666750</xdr:colOff>
      <xdr:row>35</xdr:row>
      <xdr:rowOff>0</xdr:rowOff>
    </xdr:from>
    <xdr:to>
      <xdr:col>16</xdr:col>
      <xdr:colOff>57150</xdr:colOff>
      <xdr:row>35</xdr:row>
      <xdr:rowOff>0</xdr:rowOff>
    </xdr:to>
    <xdr:sp macro="" textlink="">
      <xdr:nvSpPr>
        <xdr:cNvPr id="198621" name="Freeform 38">
          <a:extLst>
            <a:ext uri="{FF2B5EF4-FFF2-40B4-BE49-F238E27FC236}">
              <a16:creationId xmlns:a16="http://schemas.microsoft.com/office/drawing/2014/main" id="{C4799880-840A-E3E9-A97D-5A18A71564CA}"/>
            </a:ext>
          </a:extLst>
        </xdr:cNvPr>
        <xdr:cNvSpPr>
          <a:spLocks noChangeArrowheads="1"/>
        </xdr:cNvSpPr>
      </xdr:nvSpPr>
      <xdr:spPr bwMode="auto">
        <a:xfrm>
          <a:off x="9134475" y="8143875"/>
          <a:ext cx="123825" cy="0"/>
        </a:xfrm>
        <a:custGeom>
          <a:avLst/>
          <a:gdLst>
            <a:gd name="T0" fmla="*/ 0 w 358"/>
            <a:gd name="T1" fmla="*/ 0 h 556"/>
            <a:gd name="T2" fmla="*/ 0 w 358"/>
            <a:gd name="T3" fmla="*/ 0 h 556"/>
            <a:gd name="T4" fmla="*/ 2147483646 w 358"/>
            <a:gd name="T5" fmla="*/ 0 h 556"/>
            <a:gd name="T6" fmla="*/ 0 w 358"/>
            <a:gd name="T7" fmla="*/ 0 h 556"/>
            <a:gd name="T8" fmla="*/ 0 60000 65536"/>
            <a:gd name="T9" fmla="*/ 0 60000 65536"/>
            <a:gd name="T10" fmla="*/ 0 60000 65536"/>
            <a:gd name="T11" fmla="*/ 0 60000 65536"/>
            <a:gd name="T12" fmla="*/ 0 w 358"/>
            <a:gd name="T13" fmla="*/ 0 h 556"/>
            <a:gd name="T14" fmla="*/ 358 w 358"/>
            <a:gd name="T15" fmla="*/ 0 h 556"/>
          </a:gdLst>
          <a:ahLst/>
          <a:cxnLst>
            <a:cxn ang="T8">
              <a:pos x="T0" y="T1"/>
            </a:cxn>
            <a:cxn ang="T9">
              <a:pos x="T2" y="T3"/>
            </a:cxn>
            <a:cxn ang="T10">
              <a:pos x="T4" y="T5"/>
            </a:cxn>
            <a:cxn ang="T11">
              <a:pos x="T6" y="T7"/>
            </a:cxn>
          </a:cxnLst>
          <a:rect l="T12" t="T13" r="T14" b="T15"/>
          <a:pathLst>
            <a:path w="358" h="556">
              <a:moveTo>
                <a:pt x="0" y="555"/>
              </a:moveTo>
              <a:lnTo>
                <a:pt x="0" y="0"/>
              </a:lnTo>
              <a:lnTo>
                <a:pt x="357" y="279"/>
              </a:lnTo>
              <a:lnTo>
                <a:pt x="0" y="555"/>
              </a:lnTo>
            </a:path>
          </a:pathLst>
        </a:custGeom>
        <a:solidFill>
          <a:srgbClr val="FFFFFF"/>
        </a:solidFill>
        <a:ln w="9360">
          <a:solidFill>
            <a:srgbClr val="000000"/>
          </a:solidFill>
          <a:round/>
          <a:headEnd/>
          <a:tailEnd/>
        </a:ln>
      </xdr:spPr>
    </xdr:sp>
    <xdr:clientData/>
  </xdr:twoCellAnchor>
  <xdr:twoCellAnchor>
    <xdr:from>
      <xdr:col>15</xdr:col>
      <xdr:colOff>666750</xdr:colOff>
      <xdr:row>35</xdr:row>
      <xdr:rowOff>0</xdr:rowOff>
    </xdr:from>
    <xdr:to>
      <xdr:col>16</xdr:col>
      <xdr:colOff>57150</xdr:colOff>
      <xdr:row>35</xdr:row>
      <xdr:rowOff>0</xdr:rowOff>
    </xdr:to>
    <xdr:sp macro="" textlink="">
      <xdr:nvSpPr>
        <xdr:cNvPr id="198622" name="Freeform 39">
          <a:extLst>
            <a:ext uri="{FF2B5EF4-FFF2-40B4-BE49-F238E27FC236}">
              <a16:creationId xmlns:a16="http://schemas.microsoft.com/office/drawing/2014/main" id="{B2462B0F-1321-9562-1605-B9E371E07007}"/>
            </a:ext>
          </a:extLst>
        </xdr:cNvPr>
        <xdr:cNvSpPr>
          <a:spLocks noChangeArrowheads="1"/>
        </xdr:cNvSpPr>
      </xdr:nvSpPr>
      <xdr:spPr bwMode="auto">
        <a:xfrm>
          <a:off x="9134475" y="8143875"/>
          <a:ext cx="123825" cy="0"/>
        </a:xfrm>
        <a:custGeom>
          <a:avLst/>
          <a:gdLst>
            <a:gd name="T0" fmla="*/ 0 w 358"/>
            <a:gd name="T1" fmla="*/ 0 h 556"/>
            <a:gd name="T2" fmla="*/ 0 w 358"/>
            <a:gd name="T3" fmla="*/ 0 h 556"/>
            <a:gd name="T4" fmla="*/ 2147483646 w 358"/>
            <a:gd name="T5" fmla="*/ 0 h 556"/>
            <a:gd name="T6" fmla="*/ 0 w 358"/>
            <a:gd name="T7" fmla="*/ 0 h 556"/>
            <a:gd name="T8" fmla="*/ 0 60000 65536"/>
            <a:gd name="T9" fmla="*/ 0 60000 65536"/>
            <a:gd name="T10" fmla="*/ 0 60000 65536"/>
            <a:gd name="T11" fmla="*/ 0 60000 65536"/>
            <a:gd name="T12" fmla="*/ 0 w 358"/>
            <a:gd name="T13" fmla="*/ 0 h 556"/>
            <a:gd name="T14" fmla="*/ 358 w 358"/>
            <a:gd name="T15" fmla="*/ 0 h 556"/>
          </a:gdLst>
          <a:ahLst/>
          <a:cxnLst>
            <a:cxn ang="T8">
              <a:pos x="T0" y="T1"/>
            </a:cxn>
            <a:cxn ang="T9">
              <a:pos x="T2" y="T3"/>
            </a:cxn>
            <a:cxn ang="T10">
              <a:pos x="T4" y="T5"/>
            </a:cxn>
            <a:cxn ang="T11">
              <a:pos x="T6" y="T7"/>
            </a:cxn>
          </a:cxnLst>
          <a:rect l="T12" t="T13" r="T14" b="T15"/>
          <a:pathLst>
            <a:path w="358" h="556">
              <a:moveTo>
                <a:pt x="0" y="555"/>
              </a:moveTo>
              <a:lnTo>
                <a:pt x="0" y="0"/>
              </a:lnTo>
              <a:lnTo>
                <a:pt x="357" y="279"/>
              </a:lnTo>
              <a:lnTo>
                <a:pt x="0" y="555"/>
              </a:lnTo>
            </a:path>
          </a:pathLst>
        </a:custGeom>
        <a:solidFill>
          <a:srgbClr val="FFFFFF"/>
        </a:solidFill>
        <a:ln w="9360">
          <a:solidFill>
            <a:srgbClr val="000000"/>
          </a:solidFill>
          <a:round/>
          <a:headEnd/>
          <a:tailEnd/>
        </a:ln>
      </xdr:spPr>
    </xdr:sp>
    <xdr:clientData/>
  </xdr:twoCellAnchor>
  <xdr:twoCellAnchor>
    <xdr:from>
      <xdr:col>15</xdr:col>
      <xdr:colOff>666750</xdr:colOff>
      <xdr:row>35</xdr:row>
      <xdr:rowOff>0</xdr:rowOff>
    </xdr:from>
    <xdr:to>
      <xdr:col>16</xdr:col>
      <xdr:colOff>57150</xdr:colOff>
      <xdr:row>35</xdr:row>
      <xdr:rowOff>0</xdr:rowOff>
    </xdr:to>
    <xdr:sp macro="" textlink="">
      <xdr:nvSpPr>
        <xdr:cNvPr id="198623" name="Freeform 40">
          <a:extLst>
            <a:ext uri="{FF2B5EF4-FFF2-40B4-BE49-F238E27FC236}">
              <a16:creationId xmlns:a16="http://schemas.microsoft.com/office/drawing/2014/main" id="{B938B409-89A9-2960-0ADB-7FCE51056937}"/>
            </a:ext>
          </a:extLst>
        </xdr:cNvPr>
        <xdr:cNvSpPr>
          <a:spLocks noChangeArrowheads="1"/>
        </xdr:cNvSpPr>
      </xdr:nvSpPr>
      <xdr:spPr bwMode="auto">
        <a:xfrm>
          <a:off x="9134475" y="8143875"/>
          <a:ext cx="123825" cy="0"/>
        </a:xfrm>
        <a:custGeom>
          <a:avLst/>
          <a:gdLst>
            <a:gd name="T0" fmla="*/ 0 w 358"/>
            <a:gd name="T1" fmla="*/ 0 h 553"/>
            <a:gd name="T2" fmla="*/ 0 w 358"/>
            <a:gd name="T3" fmla="*/ 0 h 553"/>
            <a:gd name="T4" fmla="*/ 2147483646 w 358"/>
            <a:gd name="T5" fmla="*/ 0 h 553"/>
            <a:gd name="T6" fmla="*/ 0 w 358"/>
            <a:gd name="T7" fmla="*/ 0 h 553"/>
            <a:gd name="T8" fmla="*/ 0 60000 65536"/>
            <a:gd name="T9" fmla="*/ 0 60000 65536"/>
            <a:gd name="T10" fmla="*/ 0 60000 65536"/>
            <a:gd name="T11" fmla="*/ 0 60000 65536"/>
            <a:gd name="T12" fmla="*/ 0 w 358"/>
            <a:gd name="T13" fmla="*/ 0 h 553"/>
            <a:gd name="T14" fmla="*/ 358 w 358"/>
            <a:gd name="T15" fmla="*/ 0 h 553"/>
          </a:gdLst>
          <a:ahLst/>
          <a:cxnLst>
            <a:cxn ang="T8">
              <a:pos x="T0" y="T1"/>
            </a:cxn>
            <a:cxn ang="T9">
              <a:pos x="T2" y="T3"/>
            </a:cxn>
            <a:cxn ang="T10">
              <a:pos x="T4" y="T5"/>
            </a:cxn>
            <a:cxn ang="T11">
              <a:pos x="T6" y="T7"/>
            </a:cxn>
          </a:cxnLst>
          <a:rect l="T12" t="T13" r="T14" b="T15"/>
          <a:pathLst>
            <a:path w="358" h="553">
              <a:moveTo>
                <a:pt x="0" y="552"/>
              </a:moveTo>
              <a:lnTo>
                <a:pt x="0" y="0"/>
              </a:lnTo>
              <a:lnTo>
                <a:pt x="357" y="278"/>
              </a:lnTo>
              <a:lnTo>
                <a:pt x="0" y="552"/>
              </a:lnTo>
            </a:path>
          </a:pathLst>
        </a:custGeom>
        <a:solidFill>
          <a:srgbClr val="FFFFFF"/>
        </a:solidFill>
        <a:ln w="9360">
          <a:solidFill>
            <a:srgbClr val="000000"/>
          </a:solidFill>
          <a:round/>
          <a:headEnd/>
          <a:tailEnd/>
        </a:ln>
      </xdr:spPr>
    </xdr:sp>
    <xdr:clientData/>
  </xdr:twoCellAnchor>
  <xdr:twoCellAnchor>
    <xdr:from>
      <xdr:col>15</xdr:col>
      <xdr:colOff>666750</xdr:colOff>
      <xdr:row>35</xdr:row>
      <xdr:rowOff>0</xdr:rowOff>
    </xdr:from>
    <xdr:to>
      <xdr:col>16</xdr:col>
      <xdr:colOff>57150</xdr:colOff>
      <xdr:row>35</xdr:row>
      <xdr:rowOff>0</xdr:rowOff>
    </xdr:to>
    <xdr:sp macro="" textlink="">
      <xdr:nvSpPr>
        <xdr:cNvPr id="198624" name="Freeform 41">
          <a:extLst>
            <a:ext uri="{FF2B5EF4-FFF2-40B4-BE49-F238E27FC236}">
              <a16:creationId xmlns:a16="http://schemas.microsoft.com/office/drawing/2014/main" id="{C4EFD452-31F5-4D14-F9BD-ACA4232037D5}"/>
            </a:ext>
          </a:extLst>
        </xdr:cNvPr>
        <xdr:cNvSpPr>
          <a:spLocks noChangeArrowheads="1"/>
        </xdr:cNvSpPr>
      </xdr:nvSpPr>
      <xdr:spPr bwMode="auto">
        <a:xfrm>
          <a:off x="9134475" y="8143875"/>
          <a:ext cx="123825" cy="0"/>
        </a:xfrm>
        <a:custGeom>
          <a:avLst/>
          <a:gdLst>
            <a:gd name="T0" fmla="*/ 0 w 358"/>
            <a:gd name="T1" fmla="*/ 0 h 553"/>
            <a:gd name="T2" fmla="*/ 0 w 358"/>
            <a:gd name="T3" fmla="*/ 0 h 553"/>
            <a:gd name="T4" fmla="*/ 2147483646 w 358"/>
            <a:gd name="T5" fmla="*/ 0 h 553"/>
            <a:gd name="T6" fmla="*/ 0 w 358"/>
            <a:gd name="T7" fmla="*/ 0 h 553"/>
            <a:gd name="T8" fmla="*/ 0 60000 65536"/>
            <a:gd name="T9" fmla="*/ 0 60000 65536"/>
            <a:gd name="T10" fmla="*/ 0 60000 65536"/>
            <a:gd name="T11" fmla="*/ 0 60000 65536"/>
            <a:gd name="T12" fmla="*/ 0 w 358"/>
            <a:gd name="T13" fmla="*/ 0 h 553"/>
            <a:gd name="T14" fmla="*/ 358 w 358"/>
            <a:gd name="T15" fmla="*/ 0 h 553"/>
          </a:gdLst>
          <a:ahLst/>
          <a:cxnLst>
            <a:cxn ang="T8">
              <a:pos x="T0" y="T1"/>
            </a:cxn>
            <a:cxn ang="T9">
              <a:pos x="T2" y="T3"/>
            </a:cxn>
            <a:cxn ang="T10">
              <a:pos x="T4" y="T5"/>
            </a:cxn>
            <a:cxn ang="T11">
              <a:pos x="T6" y="T7"/>
            </a:cxn>
          </a:cxnLst>
          <a:rect l="T12" t="T13" r="T14" b="T15"/>
          <a:pathLst>
            <a:path w="358" h="553">
              <a:moveTo>
                <a:pt x="0" y="552"/>
              </a:moveTo>
              <a:lnTo>
                <a:pt x="0" y="0"/>
              </a:lnTo>
              <a:lnTo>
                <a:pt x="357" y="278"/>
              </a:lnTo>
              <a:lnTo>
                <a:pt x="0" y="552"/>
              </a:lnTo>
            </a:path>
          </a:pathLst>
        </a:custGeom>
        <a:solidFill>
          <a:srgbClr val="FFFFFF"/>
        </a:solidFill>
        <a:ln w="9360">
          <a:solidFill>
            <a:srgbClr val="000000"/>
          </a:solidFill>
          <a:round/>
          <a:headEnd/>
          <a:tailEnd/>
        </a:ln>
      </xdr:spPr>
    </xdr:sp>
    <xdr:clientData/>
  </xdr:twoCellAnchor>
  <xdr:twoCellAnchor>
    <xdr:from>
      <xdr:col>15</xdr:col>
      <xdr:colOff>666750</xdr:colOff>
      <xdr:row>35</xdr:row>
      <xdr:rowOff>0</xdr:rowOff>
    </xdr:from>
    <xdr:to>
      <xdr:col>16</xdr:col>
      <xdr:colOff>57150</xdr:colOff>
      <xdr:row>35</xdr:row>
      <xdr:rowOff>0</xdr:rowOff>
    </xdr:to>
    <xdr:sp macro="" textlink="">
      <xdr:nvSpPr>
        <xdr:cNvPr id="198625" name="Freeform 42">
          <a:extLst>
            <a:ext uri="{FF2B5EF4-FFF2-40B4-BE49-F238E27FC236}">
              <a16:creationId xmlns:a16="http://schemas.microsoft.com/office/drawing/2014/main" id="{FA5D8D55-8BDD-8FE7-4475-D7498A001991}"/>
            </a:ext>
          </a:extLst>
        </xdr:cNvPr>
        <xdr:cNvSpPr>
          <a:spLocks noChangeArrowheads="1"/>
        </xdr:cNvSpPr>
      </xdr:nvSpPr>
      <xdr:spPr bwMode="auto">
        <a:xfrm>
          <a:off x="9134475" y="8143875"/>
          <a:ext cx="123825" cy="0"/>
        </a:xfrm>
        <a:custGeom>
          <a:avLst/>
          <a:gdLst>
            <a:gd name="T0" fmla="*/ 0 w 358"/>
            <a:gd name="T1" fmla="*/ 0 h 556"/>
            <a:gd name="T2" fmla="*/ 0 w 358"/>
            <a:gd name="T3" fmla="*/ 0 h 556"/>
            <a:gd name="T4" fmla="*/ 2147483646 w 358"/>
            <a:gd name="T5" fmla="*/ 0 h 556"/>
            <a:gd name="T6" fmla="*/ 0 w 358"/>
            <a:gd name="T7" fmla="*/ 0 h 556"/>
            <a:gd name="T8" fmla="*/ 0 60000 65536"/>
            <a:gd name="T9" fmla="*/ 0 60000 65536"/>
            <a:gd name="T10" fmla="*/ 0 60000 65536"/>
            <a:gd name="T11" fmla="*/ 0 60000 65536"/>
            <a:gd name="T12" fmla="*/ 0 w 358"/>
            <a:gd name="T13" fmla="*/ 0 h 556"/>
            <a:gd name="T14" fmla="*/ 358 w 358"/>
            <a:gd name="T15" fmla="*/ 0 h 556"/>
          </a:gdLst>
          <a:ahLst/>
          <a:cxnLst>
            <a:cxn ang="T8">
              <a:pos x="T0" y="T1"/>
            </a:cxn>
            <a:cxn ang="T9">
              <a:pos x="T2" y="T3"/>
            </a:cxn>
            <a:cxn ang="T10">
              <a:pos x="T4" y="T5"/>
            </a:cxn>
            <a:cxn ang="T11">
              <a:pos x="T6" y="T7"/>
            </a:cxn>
          </a:cxnLst>
          <a:rect l="T12" t="T13" r="T14" b="T15"/>
          <a:pathLst>
            <a:path w="358" h="556">
              <a:moveTo>
                <a:pt x="0" y="555"/>
              </a:moveTo>
              <a:lnTo>
                <a:pt x="0" y="0"/>
              </a:lnTo>
              <a:lnTo>
                <a:pt x="357" y="279"/>
              </a:lnTo>
              <a:lnTo>
                <a:pt x="0" y="555"/>
              </a:lnTo>
            </a:path>
          </a:pathLst>
        </a:custGeom>
        <a:solidFill>
          <a:srgbClr val="FFFFFF"/>
        </a:solidFill>
        <a:ln w="9360">
          <a:solidFill>
            <a:srgbClr val="000000"/>
          </a:solidFill>
          <a:round/>
          <a:headEnd/>
          <a:tailEnd/>
        </a:ln>
      </xdr:spPr>
    </xdr:sp>
    <xdr:clientData/>
  </xdr:twoCellAnchor>
  <xdr:twoCellAnchor>
    <xdr:from>
      <xdr:col>15</xdr:col>
      <xdr:colOff>666750</xdr:colOff>
      <xdr:row>35</xdr:row>
      <xdr:rowOff>0</xdr:rowOff>
    </xdr:from>
    <xdr:to>
      <xdr:col>16</xdr:col>
      <xdr:colOff>47625</xdr:colOff>
      <xdr:row>35</xdr:row>
      <xdr:rowOff>0</xdr:rowOff>
    </xdr:to>
    <xdr:sp macro="" textlink="">
      <xdr:nvSpPr>
        <xdr:cNvPr id="198626" name="Freeform 43">
          <a:extLst>
            <a:ext uri="{FF2B5EF4-FFF2-40B4-BE49-F238E27FC236}">
              <a16:creationId xmlns:a16="http://schemas.microsoft.com/office/drawing/2014/main" id="{98298F3D-A663-1801-B522-CF2D90F5ABE0}"/>
            </a:ext>
          </a:extLst>
        </xdr:cNvPr>
        <xdr:cNvSpPr>
          <a:spLocks noChangeArrowheads="1"/>
        </xdr:cNvSpPr>
      </xdr:nvSpPr>
      <xdr:spPr bwMode="auto">
        <a:xfrm>
          <a:off x="9134475" y="8143875"/>
          <a:ext cx="114300" cy="0"/>
        </a:xfrm>
        <a:custGeom>
          <a:avLst/>
          <a:gdLst>
            <a:gd name="T0" fmla="*/ 0 w 331"/>
            <a:gd name="T1" fmla="*/ 0 h 556"/>
            <a:gd name="T2" fmla="*/ 0 w 331"/>
            <a:gd name="T3" fmla="*/ 0 h 556"/>
            <a:gd name="T4" fmla="*/ 2147483646 w 331"/>
            <a:gd name="T5" fmla="*/ 0 h 556"/>
            <a:gd name="T6" fmla="*/ 0 w 331"/>
            <a:gd name="T7" fmla="*/ 0 h 556"/>
            <a:gd name="T8" fmla="*/ 0 60000 65536"/>
            <a:gd name="T9" fmla="*/ 0 60000 65536"/>
            <a:gd name="T10" fmla="*/ 0 60000 65536"/>
            <a:gd name="T11" fmla="*/ 0 60000 65536"/>
            <a:gd name="T12" fmla="*/ 0 w 331"/>
            <a:gd name="T13" fmla="*/ 0 h 556"/>
            <a:gd name="T14" fmla="*/ 331 w 331"/>
            <a:gd name="T15" fmla="*/ 0 h 556"/>
          </a:gdLst>
          <a:ahLst/>
          <a:cxnLst>
            <a:cxn ang="T8">
              <a:pos x="T0" y="T1"/>
            </a:cxn>
            <a:cxn ang="T9">
              <a:pos x="T2" y="T3"/>
            </a:cxn>
            <a:cxn ang="T10">
              <a:pos x="T4" y="T5"/>
            </a:cxn>
            <a:cxn ang="T11">
              <a:pos x="T6" y="T7"/>
            </a:cxn>
          </a:cxnLst>
          <a:rect l="T12" t="T13" r="T14" b="T15"/>
          <a:pathLst>
            <a:path w="331" h="556">
              <a:moveTo>
                <a:pt x="0" y="555"/>
              </a:moveTo>
              <a:lnTo>
                <a:pt x="0" y="0"/>
              </a:lnTo>
              <a:lnTo>
                <a:pt x="330" y="279"/>
              </a:lnTo>
              <a:lnTo>
                <a:pt x="0" y="555"/>
              </a:lnTo>
            </a:path>
          </a:pathLst>
        </a:custGeom>
        <a:solidFill>
          <a:srgbClr val="FFFFFF"/>
        </a:solidFill>
        <a:ln w="9360">
          <a:solidFill>
            <a:srgbClr val="000000"/>
          </a:solidFill>
          <a:round/>
          <a:headEnd/>
          <a:tailEnd/>
        </a:ln>
      </xdr:spPr>
    </xdr:sp>
    <xdr:clientData/>
  </xdr:twoCellAnchor>
  <xdr:twoCellAnchor>
    <xdr:from>
      <xdr:col>15</xdr:col>
      <xdr:colOff>666750</xdr:colOff>
      <xdr:row>35</xdr:row>
      <xdr:rowOff>0</xdr:rowOff>
    </xdr:from>
    <xdr:to>
      <xdr:col>16</xdr:col>
      <xdr:colOff>57150</xdr:colOff>
      <xdr:row>35</xdr:row>
      <xdr:rowOff>0</xdr:rowOff>
    </xdr:to>
    <xdr:sp macro="" textlink="">
      <xdr:nvSpPr>
        <xdr:cNvPr id="198627" name="Freeform 44">
          <a:extLst>
            <a:ext uri="{FF2B5EF4-FFF2-40B4-BE49-F238E27FC236}">
              <a16:creationId xmlns:a16="http://schemas.microsoft.com/office/drawing/2014/main" id="{51BE8101-DF7F-7EF3-EE99-E0FF4E089C35}"/>
            </a:ext>
          </a:extLst>
        </xdr:cNvPr>
        <xdr:cNvSpPr>
          <a:spLocks noChangeArrowheads="1"/>
        </xdr:cNvSpPr>
      </xdr:nvSpPr>
      <xdr:spPr bwMode="auto">
        <a:xfrm>
          <a:off x="9134475" y="8143875"/>
          <a:ext cx="123825" cy="0"/>
        </a:xfrm>
        <a:custGeom>
          <a:avLst/>
          <a:gdLst>
            <a:gd name="T0" fmla="*/ 0 w 358"/>
            <a:gd name="T1" fmla="*/ 0 h 553"/>
            <a:gd name="T2" fmla="*/ 0 w 358"/>
            <a:gd name="T3" fmla="*/ 0 h 553"/>
            <a:gd name="T4" fmla="*/ 2147483646 w 358"/>
            <a:gd name="T5" fmla="*/ 0 h 553"/>
            <a:gd name="T6" fmla="*/ 0 w 358"/>
            <a:gd name="T7" fmla="*/ 0 h 553"/>
            <a:gd name="T8" fmla="*/ 0 60000 65536"/>
            <a:gd name="T9" fmla="*/ 0 60000 65536"/>
            <a:gd name="T10" fmla="*/ 0 60000 65536"/>
            <a:gd name="T11" fmla="*/ 0 60000 65536"/>
            <a:gd name="T12" fmla="*/ 0 w 358"/>
            <a:gd name="T13" fmla="*/ 0 h 553"/>
            <a:gd name="T14" fmla="*/ 358 w 358"/>
            <a:gd name="T15" fmla="*/ 0 h 553"/>
          </a:gdLst>
          <a:ahLst/>
          <a:cxnLst>
            <a:cxn ang="T8">
              <a:pos x="T0" y="T1"/>
            </a:cxn>
            <a:cxn ang="T9">
              <a:pos x="T2" y="T3"/>
            </a:cxn>
            <a:cxn ang="T10">
              <a:pos x="T4" y="T5"/>
            </a:cxn>
            <a:cxn ang="T11">
              <a:pos x="T6" y="T7"/>
            </a:cxn>
          </a:cxnLst>
          <a:rect l="T12" t="T13" r="T14" b="T15"/>
          <a:pathLst>
            <a:path w="358" h="553">
              <a:moveTo>
                <a:pt x="0" y="552"/>
              </a:moveTo>
              <a:lnTo>
                <a:pt x="0" y="0"/>
              </a:lnTo>
              <a:lnTo>
                <a:pt x="357" y="278"/>
              </a:lnTo>
              <a:lnTo>
                <a:pt x="0" y="552"/>
              </a:lnTo>
            </a:path>
          </a:pathLst>
        </a:custGeom>
        <a:solidFill>
          <a:srgbClr val="FFFFFF"/>
        </a:solidFill>
        <a:ln w="9360">
          <a:solidFill>
            <a:srgbClr val="000000"/>
          </a:solidFill>
          <a:round/>
          <a:headEnd/>
          <a:tailEnd/>
        </a:ln>
      </xdr:spPr>
    </xdr:sp>
    <xdr:clientData/>
  </xdr:twoCellAnchor>
  <xdr:twoCellAnchor>
    <xdr:from>
      <xdr:col>15</xdr:col>
      <xdr:colOff>666750</xdr:colOff>
      <xdr:row>35</xdr:row>
      <xdr:rowOff>0</xdr:rowOff>
    </xdr:from>
    <xdr:to>
      <xdr:col>16</xdr:col>
      <xdr:colOff>47625</xdr:colOff>
      <xdr:row>35</xdr:row>
      <xdr:rowOff>0</xdr:rowOff>
    </xdr:to>
    <xdr:sp macro="" textlink="">
      <xdr:nvSpPr>
        <xdr:cNvPr id="198628" name="Freeform 45">
          <a:extLst>
            <a:ext uri="{FF2B5EF4-FFF2-40B4-BE49-F238E27FC236}">
              <a16:creationId xmlns:a16="http://schemas.microsoft.com/office/drawing/2014/main" id="{5F8BB796-8A10-E395-D420-35D2A6B9671A}"/>
            </a:ext>
          </a:extLst>
        </xdr:cNvPr>
        <xdr:cNvSpPr>
          <a:spLocks noChangeArrowheads="1"/>
        </xdr:cNvSpPr>
      </xdr:nvSpPr>
      <xdr:spPr bwMode="auto">
        <a:xfrm>
          <a:off x="9134475" y="8143875"/>
          <a:ext cx="114300" cy="0"/>
        </a:xfrm>
        <a:custGeom>
          <a:avLst/>
          <a:gdLst>
            <a:gd name="T0" fmla="*/ 0 w 331"/>
            <a:gd name="T1" fmla="*/ 0 h 556"/>
            <a:gd name="T2" fmla="*/ 0 w 331"/>
            <a:gd name="T3" fmla="*/ 0 h 556"/>
            <a:gd name="T4" fmla="*/ 2147483646 w 331"/>
            <a:gd name="T5" fmla="*/ 0 h 556"/>
            <a:gd name="T6" fmla="*/ 0 w 331"/>
            <a:gd name="T7" fmla="*/ 0 h 556"/>
            <a:gd name="T8" fmla="*/ 0 60000 65536"/>
            <a:gd name="T9" fmla="*/ 0 60000 65536"/>
            <a:gd name="T10" fmla="*/ 0 60000 65536"/>
            <a:gd name="T11" fmla="*/ 0 60000 65536"/>
            <a:gd name="T12" fmla="*/ 0 w 331"/>
            <a:gd name="T13" fmla="*/ 0 h 556"/>
            <a:gd name="T14" fmla="*/ 331 w 331"/>
            <a:gd name="T15" fmla="*/ 0 h 556"/>
          </a:gdLst>
          <a:ahLst/>
          <a:cxnLst>
            <a:cxn ang="T8">
              <a:pos x="T0" y="T1"/>
            </a:cxn>
            <a:cxn ang="T9">
              <a:pos x="T2" y="T3"/>
            </a:cxn>
            <a:cxn ang="T10">
              <a:pos x="T4" y="T5"/>
            </a:cxn>
            <a:cxn ang="T11">
              <a:pos x="T6" y="T7"/>
            </a:cxn>
          </a:cxnLst>
          <a:rect l="T12" t="T13" r="T14" b="T15"/>
          <a:pathLst>
            <a:path w="331" h="556">
              <a:moveTo>
                <a:pt x="0" y="555"/>
              </a:moveTo>
              <a:lnTo>
                <a:pt x="0" y="0"/>
              </a:lnTo>
              <a:lnTo>
                <a:pt x="330" y="279"/>
              </a:lnTo>
              <a:lnTo>
                <a:pt x="0" y="555"/>
              </a:lnTo>
            </a:path>
          </a:pathLst>
        </a:custGeom>
        <a:solidFill>
          <a:srgbClr val="FFFFFF"/>
        </a:solidFill>
        <a:ln w="9360">
          <a:solidFill>
            <a:srgbClr val="000000"/>
          </a:solidFill>
          <a:round/>
          <a:headEnd/>
          <a:tailEnd/>
        </a:ln>
      </xdr:spPr>
    </xdr:sp>
    <xdr:clientData/>
  </xdr:twoCellAnchor>
  <xdr:twoCellAnchor>
    <xdr:from>
      <xdr:col>15</xdr:col>
      <xdr:colOff>666750</xdr:colOff>
      <xdr:row>35</xdr:row>
      <xdr:rowOff>0</xdr:rowOff>
    </xdr:from>
    <xdr:to>
      <xdr:col>16</xdr:col>
      <xdr:colOff>57150</xdr:colOff>
      <xdr:row>35</xdr:row>
      <xdr:rowOff>0</xdr:rowOff>
    </xdr:to>
    <xdr:sp macro="" textlink="">
      <xdr:nvSpPr>
        <xdr:cNvPr id="198629" name="Freeform 46">
          <a:extLst>
            <a:ext uri="{FF2B5EF4-FFF2-40B4-BE49-F238E27FC236}">
              <a16:creationId xmlns:a16="http://schemas.microsoft.com/office/drawing/2014/main" id="{296701CD-FDB7-42BC-ACA4-8F5AF7B892A6}"/>
            </a:ext>
          </a:extLst>
        </xdr:cNvPr>
        <xdr:cNvSpPr>
          <a:spLocks noChangeArrowheads="1"/>
        </xdr:cNvSpPr>
      </xdr:nvSpPr>
      <xdr:spPr bwMode="auto">
        <a:xfrm>
          <a:off x="9134475" y="8143875"/>
          <a:ext cx="123825" cy="0"/>
        </a:xfrm>
        <a:custGeom>
          <a:avLst/>
          <a:gdLst>
            <a:gd name="T0" fmla="*/ 0 w 358"/>
            <a:gd name="T1" fmla="*/ 0 h 553"/>
            <a:gd name="T2" fmla="*/ 0 w 358"/>
            <a:gd name="T3" fmla="*/ 0 h 553"/>
            <a:gd name="T4" fmla="*/ 2147483646 w 358"/>
            <a:gd name="T5" fmla="*/ 0 h 553"/>
            <a:gd name="T6" fmla="*/ 0 w 358"/>
            <a:gd name="T7" fmla="*/ 0 h 553"/>
            <a:gd name="T8" fmla="*/ 0 60000 65536"/>
            <a:gd name="T9" fmla="*/ 0 60000 65536"/>
            <a:gd name="T10" fmla="*/ 0 60000 65536"/>
            <a:gd name="T11" fmla="*/ 0 60000 65536"/>
            <a:gd name="T12" fmla="*/ 0 w 358"/>
            <a:gd name="T13" fmla="*/ 0 h 553"/>
            <a:gd name="T14" fmla="*/ 358 w 358"/>
            <a:gd name="T15" fmla="*/ 0 h 553"/>
          </a:gdLst>
          <a:ahLst/>
          <a:cxnLst>
            <a:cxn ang="T8">
              <a:pos x="T0" y="T1"/>
            </a:cxn>
            <a:cxn ang="T9">
              <a:pos x="T2" y="T3"/>
            </a:cxn>
            <a:cxn ang="T10">
              <a:pos x="T4" y="T5"/>
            </a:cxn>
            <a:cxn ang="T11">
              <a:pos x="T6" y="T7"/>
            </a:cxn>
          </a:cxnLst>
          <a:rect l="T12" t="T13" r="T14" b="T15"/>
          <a:pathLst>
            <a:path w="358" h="553">
              <a:moveTo>
                <a:pt x="0" y="552"/>
              </a:moveTo>
              <a:lnTo>
                <a:pt x="0" y="0"/>
              </a:lnTo>
              <a:lnTo>
                <a:pt x="357" y="278"/>
              </a:lnTo>
              <a:lnTo>
                <a:pt x="0" y="552"/>
              </a:lnTo>
            </a:path>
          </a:pathLst>
        </a:custGeom>
        <a:solidFill>
          <a:srgbClr val="FFFFFF"/>
        </a:solidFill>
        <a:ln w="9360">
          <a:solidFill>
            <a:srgbClr val="000000"/>
          </a:solidFill>
          <a:round/>
          <a:headEnd/>
          <a:tailEnd/>
        </a:ln>
      </xdr:spPr>
    </xdr:sp>
    <xdr:clientData/>
  </xdr:twoCellAnchor>
  <xdr:twoCellAnchor>
    <xdr:from>
      <xdr:col>15</xdr:col>
      <xdr:colOff>666750</xdr:colOff>
      <xdr:row>35</xdr:row>
      <xdr:rowOff>0</xdr:rowOff>
    </xdr:from>
    <xdr:to>
      <xdr:col>16</xdr:col>
      <xdr:colOff>57150</xdr:colOff>
      <xdr:row>35</xdr:row>
      <xdr:rowOff>0</xdr:rowOff>
    </xdr:to>
    <xdr:sp macro="" textlink="">
      <xdr:nvSpPr>
        <xdr:cNvPr id="198630" name="Freeform 47">
          <a:extLst>
            <a:ext uri="{FF2B5EF4-FFF2-40B4-BE49-F238E27FC236}">
              <a16:creationId xmlns:a16="http://schemas.microsoft.com/office/drawing/2014/main" id="{DBCBD41C-767A-4FA2-57CF-E53B022B882B}"/>
            </a:ext>
          </a:extLst>
        </xdr:cNvPr>
        <xdr:cNvSpPr>
          <a:spLocks noChangeArrowheads="1"/>
        </xdr:cNvSpPr>
      </xdr:nvSpPr>
      <xdr:spPr bwMode="auto">
        <a:xfrm>
          <a:off x="9134475" y="8143875"/>
          <a:ext cx="123825" cy="0"/>
        </a:xfrm>
        <a:custGeom>
          <a:avLst/>
          <a:gdLst>
            <a:gd name="T0" fmla="*/ 0 w 358"/>
            <a:gd name="T1" fmla="*/ 0 h 553"/>
            <a:gd name="T2" fmla="*/ 0 w 358"/>
            <a:gd name="T3" fmla="*/ 0 h 553"/>
            <a:gd name="T4" fmla="*/ 2147483646 w 358"/>
            <a:gd name="T5" fmla="*/ 0 h 553"/>
            <a:gd name="T6" fmla="*/ 0 w 358"/>
            <a:gd name="T7" fmla="*/ 0 h 553"/>
            <a:gd name="T8" fmla="*/ 0 60000 65536"/>
            <a:gd name="T9" fmla="*/ 0 60000 65536"/>
            <a:gd name="T10" fmla="*/ 0 60000 65536"/>
            <a:gd name="T11" fmla="*/ 0 60000 65536"/>
            <a:gd name="T12" fmla="*/ 0 w 358"/>
            <a:gd name="T13" fmla="*/ 0 h 553"/>
            <a:gd name="T14" fmla="*/ 358 w 358"/>
            <a:gd name="T15" fmla="*/ 0 h 553"/>
          </a:gdLst>
          <a:ahLst/>
          <a:cxnLst>
            <a:cxn ang="T8">
              <a:pos x="T0" y="T1"/>
            </a:cxn>
            <a:cxn ang="T9">
              <a:pos x="T2" y="T3"/>
            </a:cxn>
            <a:cxn ang="T10">
              <a:pos x="T4" y="T5"/>
            </a:cxn>
            <a:cxn ang="T11">
              <a:pos x="T6" y="T7"/>
            </a:cxn>
          </a:cxnLst>
          <a:rect l="T12" t="T13" r="T14" b="T15"/>
          <a:pathLst>
            <a:path w="358" h="553">
              <a:moveTo>
                <a:pt x="0" y="552"/>
              </a:moveTo>
              <a:lnTo>
                <a:pt x="0" y="0"/>
              </a:lnTo>
              <a:lnTo>
                <a:pt x="357" y="278"/>
              </a:lnTo>
              <a:lnTo>
                <a:pt x="0" y="552"/>
              </a:lnTo>
            </a:path>
          </a:pathLst>
        </a:custGeom>
        <a:solidFill>
          <a:srgbClr val="FFFFFF"/>
        </a:solidFill>
        <a:ln w="9360">
          <a:solidFill>
            <a:srgbClr val="000000"/>
          </a:solidFill>
          <a:round/>
          <a:headEnd/>
          <a:tailEnd/>
        </a:ln>
      </xdr:spPr>
    </xdr:sp>
    <xdr:clientData/>
  </xdr:twoCellAnchor>
  <xdr:twoCellAnchor>
    <xdr:from>
      <xdr:col>15</xdr:col>
      <xdr:colOff>666750</xdr:colOff>
      <xdr:row>35</xdr:row>
      <xdr:rowOff>0</xdr:rowOff>
    </xdr:from>
    <xdr:to>
      <xdr:col>16</xdr:col>
      <xdr:colOff>57150</xdr:colOff>
      <xdr:row>35</xdr:row>
      <xdr:rowOff>0</xdr:rowOff>
    </xdr:to>
    <xdr:sp macro="" textlink="">
      <xdr:nvSpPr>
        <xdr:cNvPr id="198631" name="Freeform 48">
          <a:extLst>
            <a:ext uri="{FF2B5EF4-FFF2-40B4-BE49-F238E27FC236}">
              <a16:creationId xmlns:a16="http://schemas.microsoft.com/office/drawing/2014/main" id="{73BD3123-7619-1010-9118-3E6836B7B721}"/>
            </a:ext>
          </a:extLst>
        </xdr:cNvPr>
        <xdr:cNvSpPr>
          <a:spLocks noChangeArrowheads="1"/>
        </xdr:cNvSpPr>
      </xdr:nvSpPr>
      <xdr:spPr bwMode="auto">
        <a:xfrm>
          <a:off x="9134475" y="8143875"/>
          <a:ext cx="123825" cy="0"/>
        </a:xfrm>
        <a:custGeom>
          <a:avLst/>
          <a:gdLst>
            <a:gd name="T0" fmla="*/ 0 w 358"/>
            <a:gd name="T1" fmla="*/ 0 h 556"/>
            <a:gd name="T2" fmla="*/ 0 w 358"/>
            <a:gd name="T3" fmla="*/ 0 h 556"/>
            <a:gd name="T4" fmla="*/ 2147483646 w 358"/>
            <a:gd name="T5" fmla="*/ 0 h 556"/>
            <a:gd name="T6" fmla="*/ 0 w 358"/>
            <a:gd name="T7" fmla="*/ 0 h 556"/>
            <a:gd name="T8" fmla="*/ 0 60000 65536"/>
            <a:gd name="T9" fmla="*/ 0 60000 65536"/>
            <a:gd name="T10" fmla="*/ 0 60000 65536"/>
            <a:gd name="T11" fmla="*/ 0 60000 65536"/>
            <a:gd name="T12" fmla="*/ 0 w 358"/>
            <a:gd name="T13" fmla="*/ 0 h 556"/>
            <a:gd name="T14" fmla="*/ 358 w 358"/>
            <a:gd name="T15" fmla="*/ 0 h 556"/>
          </a:gdLst>
          <a:ahLst/>
          <a:cxnLst>
            <a:cxn ang="T8">
              <a:pos x="T0" y="T1"/>
            </a:cxn>
            <a:cxn ang="T9">
              <a:pos x="T2" y="T3"/>
            </a:cxn>
            <a:cxn ang="T10">
              <a:pos x="T4" y="T5"/>
            </a:cxn>
            <a:cxn ang="T11">
              <a:pos x="T6" y="T7"/>
            </a:cxn>
          </a:cxnLst>
          <a:rect l="T12" t="T13" r="T14" b="T15"/>
          <a:pathLst>
            <a:path w="358" h="556">
              <a:moveTo>
                <a:pt x="0" y="555"/>
              </a:moveTo>
              <a:lnTo>
                <a:pt x="0" y="0"/>
              </a:lnTo>
              <a:lnTo>
                <a:pt x="357" y="279"/>
              </a:lnTo>
              <a:lnTo>
                <a:pt x="0" y="555"/>
              </a:lnTo>
            </a:path>
          </a:pathLst>
        </a:custGeom>
        <a:solidFill>
          <a:srgbClr val="FFFFFF"/>
        </a:solidFill>
        <a:ln w="9360">
          <a:solidFill>
            <a:srgbClr val="000000"/>
          </a:solidFill>
          <a:round/>
          <a:headEnd/>
          <a:tailEnd/>
        </a:ln>
      </xdr:spPr>
    </xdr:sp>
    <xdr:clientData/>
  </xdr:twoCellAnchor>
  <xdr:twoCellAnchor>
    <xdr:from>
      <xdr:col>15</xdr:col>
      <xdr:colOff>666750</xdr:colOff>
      <xdr:row>35</xdr:row>
      <xdr:rowOff>0</xdr:rowOff>
    </xdr:from>
    <xdr:to>
      <xdr:col>16</xdr:col>
      <xdr:colOff>57150</xdr:colOff>
      <xdr:row>35</xdr:row>
      <xdr:rowOff>0</xdr:rowOff>
    </xdr:to>
    <xdr:sp macro="" textlink="">
      <xdr:nvSpPr>
        <xdr:cNvPr id="198632" name="Freeform 49">
          <a:extLst>
            <a:ext uri="{FF2B5EF4-FFF2-40B4-BE49-F238E27FC236}">
              <a16:creationId xmlns:a16="http://schemas.microsoft.com/office/drawing/2014/main" id="{498E147F-68CD-3C08-E4A0-BAE5163A42F9}"/>
            </a:ext>
          </a:extLst>
        </xdr:cNvPr>
        <xdr:cNvSpPr>
          <a:spLocks noChangeArrowheads="1"/>
        </xdr:cNvSpPr>
      </xdr:nvSpPr>
      <xdr:spPr bwMode="auto">
        <a:xfrm>
          <a:off x="9134475" y="8143875"/>
          <a:ext cx="123825" cy="0"/>
        </a:xfrm>
        <a:custGeom>
          <a:avLst/>
          <a:gdLst>
            <a:gd name="T0" fmla="*/ 0 w 358"/>
            <a:gd name="T1" fmla="*/ 0 h 553"/>
            <a:gd name="T2" fmla="*/ 0 w 358"/>
            <a:gd name="T3" fmla="*/ 0 h 553"/>
            <a:gd name="T4" fmla="*/ 2147483646 w 358"/>
            <a:gd name="T5" fmla="*/ 0 h 553"/>
            <a:gd name="T6" fmla="*/ 0 w 358"/>
            <a:gd name="T7" fmla="*/ 0 h 553"/>
            <a:gd name="T8" fmla="*/ 0 60000 65536"/>
            <a:gd name="T9" fmla="*/ 0 60000 65536"/>
            <a:gd name="T10" fmla="*/ 0 60000 65536"/>
            <a:gd name="T11" fmla="*/ 0 60000 65536"/>
            <a:gd name="T12" fmla="*/ 0 w 358"/>
            <a:gd name="T13" fmla="*/ 0 h 553"/>
            <a:gd name="T14" fmla="*/ 358 w 358"/>
            <a:gd name="T15" fmla="*/ 0 h 553"/>
          </a:gdLst>
          <a:ahLst/>
          <a:cxnLst>
            <a:cxn ang="T8">
              <a:pos x="T0" y="T1"/>
            </a:cxn>
            <a:cxn ang="T9">
              <a:pos x="T2" y="T3"/>
            </a:cxn>
            <a:cxn ang="T10">
              <a:pos x="T4" y="T5"/>
            </a:cxn>
            <a:cxn ang="T11">
              <a:pos x="T6" y="T7"/>
            </a:cxn>
          </a:cxnLst>
          <a:rect l="T12" t="T13" r="T14" b="T15"/>
          <a:pathLst>
            <a:path w="358" h="553">
              <a:moveTo>
                <a:pt x="0" y="552"/>
              </a:moveTo>
              <a:lnTo>
                <a:pt x="0" y="0"/>
              </a:lnTo>
              <a:lnTo>
                <a:pt x="357" y="278"/>
              </a:lnTo>
              <a:lnTo>
                <a:pt x="0" y="552"/>
              </a:lnTo>
            </a:path>
          </a:pathLst>
        </a:custGeom>
        <a:solidFill>
          <a:srgbClr val="FFFFFF"/>
        </a:solidFill>
        <a:ln w="9360">
          <a:solidFill>
            <a:srgbClr val="000000"/>
          </a:solidFill>
          <a:round/>
          <a:headEnd/>
          <a:tailEnd/>
        </a:ln>
      </xdr:spPr>
    </xdr:sp>
    <xdr:clientData/>
  </xdr:twoCellAnchor>
  <xdr:twoCellAnchor>
    <xdr:from>
      <xdr:col>15</xdr:col>
      <xdr:colOff>666750</xdr:colOff>
      <xdr:row>35</xdr:row>
      <xdr:rowOff>0</xdr:rowOff>
    </xdr:from>
    <xdr:to>
      <xdr:col>16</xdr:col>
      <xdr:colOff>57150</xdr:colOff>
      <xdr:row>35</xdr:row>
      <xdr:rowOff>0</xdr:rowOff>
    </xdr:to>
    <xdr:sp macro="" textlink="">
      <xdr:nvSpPr>
        <xdr:cNvPr id="198633" name="Freeform 50">
          <a:extLst>
            <a:ext uri="{FF2B5EF4-FFF2-40B4-BE49-F238E27FC236}">
              <a16:creationId xmlns:a16="http://schemas.microsoft.com/office/drawing/2014/main" id="{9E524FC6-E135-1200-C95A-042200F2A90F}"/>
            </a:ext>
          </a:extLst>
        </xdr:cNvPr>
        <xdr:cNvSpPr>
          <a:spLocks noChangeArrowheads="1"/>
        </xdr:cNvSpPr>
      </xdr:nvSpPr>
      <xdr:spPr bwMode="auto">
        <a:xfrm>
          <a:off x="9134475" y="8143875"/>
          <a:ext cx="123825" cy="0"/>
        </a:xfrm>
        <a:custGeom>
          <a:avLst/>
          <a:gdLst>
            <a:gd name="T0" fmla="*/ 0 w 358"/>
            <a:gd name="T1" fmla="*/ 0 h 553"/>
            <a:gd name="T2" fmla="*/ 0 w 358"/>
            <a:gd name="T3" fmla="*/ 0 h 553"/>
            <a:gd name="T4" fmla="*/ 2147483646 w 358"/>
            <a:gd name="T5" fmla="*/ 0 h 553"/>
            <a:gd name="T6" fmla="*/ 0 w 358"/>
            <a:gd name="T7" fmla="*/ 0 h 553"/>
            <a:gd name="T8" fmla="*/ 0 60000 65536"/>
            <a:gd name="T9" fmla="*/ 0 60000 65536"/>
            <a:gd name="T10" fmla="*/ 0 60000 65536"/>
            <a:gd name="T11" fmla="*/ 0 60000 65536"/>
            <a:gd name="T12" fmla="*/ 0 w 358"/>
            <a:gd name="T13" fmla="*/ 0 h 553"/>
            <a:gd name="T14" fmla="*/ 358 w 358"/>
            <a:gd name="T15" fmla="*/ 0 h 553"/>
          </a:gdLst>
          <a:ahLst/>
          <a:cxnLst>
            <a:cxn ang="T8">
              <a:pos x="T0" y="T1"/>
            </a:cxn>
            <a:cxn ang="T9">
              <a:pos x="T2" y="T3"/>
            </a:cxn>
            <a:cxn ang="T10">
              <a:pos x="T4" y="T5"/>
            </a:cxn>
            <a:cxn ang="T11">
              <a:pos x="T6" y="T7"/>
            </a:cxn>
          </a:cxnLst>
          <a:rect l="T12" t="T13" r="T14" b="T15"/>
          <a:pathLst>
            <a:path w="358" h="553">
              <a:moveTo>
                <a:pt x="0" y="552"/>
              </a:moveTo>
              <a:lnTo>
                <a:pt x="0" y="0"/>
              </a:lnTo>
              <a:lnTo>
                <a:pt x="357" y="278"/>
              </a:lnTo>
              <a:lnTo>
                <a:pt x="0" y="552"/>
              </a:lnTo>
            </a:path>
          </a:pathLst>
        </a:custGeom>
        <a:solidFill>
          <a:srgbClr val="FFFFFF"/>
        </a:solidFill>
        <a:ln w="9360">
          <a:solidFill>
            <a:srgbClr val="000000"/>
          </a:solidFill>
          <a:round/>
          <a:headEnd/>
          <a:tailEnd/>
        </a:ln>
      </xdr:spPr>
    </xdr:sp>
    <xdr:clientData/>
  </xdr:twoCellAnchor>
  <xdr:twoCellAnchor>
    <xdr:from>
      <xdr:col>15</xdr:col>
      <xdr:colOff>666750</xdr:colOff>
      <xdr:row>35</xdr:row>
      <xdr:rowOff>0</xdr:rowOff>
    </xdr:from>
    <xdr:to>
      <xdr:col>16</xdr:col>
      <xdr:colOff>57150</xdr:colOff>
      <xdr:row>35</xdr:row>
      <xdr:rowOff>0</xdr:rowOff>
    </xdr:to>
    <xdr:sp macro="" textlink="">
      <xdr:nvSpPr>
        <xdr:cNvPr id="198634" name="Freeform 51">
          <a:extLst>
            <a:ext uri="{FF2B5EF4-FFF2-40B4-BE49-F238E27FC236}">
              <a16:creationId xmlns:a16="http://schemas.microsoft.com/office/drawing/2014/main" id="{D5965E0A-CD85-5A43-EBCA-45C015719117}"/>
            </a:ext>
          </a:extLst>
        </xdr:cNvPr>
        <xdr:cNvSpPr>
          <a:spLocks noChangeArrowheads="1"/>
        </xdr:cNvSpPr>
      </xdr:nvSpPr>
      <xdr:spPr bwMode="auto">
        <a:xfrm>
          <a:off x="9134475" y="8143875"/>
          <a:ext cx="123825" cy="0"/>
        </a:xfrm>
        <a:custGeom>
          <a:avLst/>
          <a:gdLst>
            <a:gd name="T0" fmla="*/ 0 w 358"/>
            <a:gd name="T1" fmla="*/ 0 h 556"/>
            <a:gd name="T2" fmla="*/ 0 w 358"/>
            <a:gd name="T3" fmla="*/ 0 h 556"/>
            <a:gd name="T4" fmla="*/ 2147483646 w 358"/>
            <a:gd name="T5" fmla="*/ 0 h 556"/>
            <a:gd name="T6" fmla="*/ 0 w 358"/>
            <a:gd name="T7" fmla="*/ 0 h 556"/>
            <a:gd name="T8" fmla="*/ 0 60000 65536"/>
            <a:gd name="T9" fmla="*/ 0 60000 65536"/>
            <a:gd name="T10" fmla="*/ 0 60000 65536"/>
            <a:gd name="T11" fmla="*/ 0 60000 65536"/>
            <a:gd name="T12" fmla="*/ 0 w 358"/>
            <a:gd name="T13" fmla="*/ 0 h 556"/>
            <a:gd name="T14" fmla="*/ 358 w 358"/>
            <a:gd name="T15" fmla="*/ 0 h 556"/>
          </a:gdLst>
          <a:ahLst/>
          <a:cxnLst>
            <a:cxn ang="T8">
              <a:pos x="T0" y="T1"/>
            </a:cxn>
            <a:cxn ang="T9">
              <a:pos x="T2" y="T3"/>
            </a:cxn>
            <a:cxn ang="T10">
              <a:pos x="T4" y="T5"/>
            </a:cxn>
            <a:cxn ang="T11">
              <a:pos x="T6" y="T7"/>
            </a:cxn>
          </a:cxnLst>
          <a:rect l="T12" t="T13" r="T14" b="T15"/>
          <a:pathLst>
            <a:path w="358" h="556">
              <a:moveTo>
                <a:pt x="0" y="555"/>
              </a:moveTo>
              <a:lnTo>
                <a:pt x="0" y="0"/>
              </a:lnTo>
              <a:lnTo>
                <a:pt x="357" y="279"/>
              </a:lnTo>
              <a:lnTo>
                <a:pt x="0" y="555"/>
              </a:lnTo>
            </a:path>
          </a:pathLst>
        </a:custGeom>
        <a:solidFill>
          <a:srgbClr val="FFFFFF"/>
        </a:solidFill>
        <a:ln w="9360">
          <a:solidFill>
            <a:srgbClr val="000000"/>
          </a:solidFill>
          <a:round/>
          <a:headEnd/>
          <a:tailEnd/>
        </a:ln>
      </xdr:spPr>
    </xdr:sp>
    <xdr:clientData/>
  </xdr:twoCellAnchor>
  <xdr:twoCellAnchor>
    <xdr:from>
      <xdr:col>7</xdr:col>
      <xdr:colOff>133350</xdr:colOff>
      <xdr:row>35</xdr:row>
      <xdr:rowOff>0</xdr:rowOff>
    </xdr:from>
    <xdr:to>
      <xdr:col>7</xdr:col>
      <xdr:colOff>257175</xdr:colOff>
      <xdr:row>35</xdr:row>
      <xdr:rowOff>0</xdr:rowOff>
    </xdr:to>
    <xdr:sp macro="" textlink="">
      <xdr:nvSpPr>
        <xdr:cNvPr id="198635" name="Freeform 52">
          <a:extLst>
            <a:ext uri="{FF2B5EF4-FFF2-40B4-BE49-F238E27FC236}">
              <a16:creationId xmlns:a16="http://schemas.microsoft.com/office/drawing/2014/main" id="{D9B51D4A-17D8-B900-B941-A975FE48F4F7}"/>
            </a:ext>
          </a:extLst>
        </xdr:cNvPr>
        <xdr:cNvSpPr>
          <a:spLocks noChangeArrowheads="1"/>
        </xdr:cNvSpPr>
      </xdr:nvSpPr>
      <xdr:spPr bwMode="auto">
        <a:xfrm>
          <a:off x="4562475" y="8143875"/>
          <a:ext cx="123825" cy="0"/>
        </a:xfrm>
        <a:custGeom>
          <a:avLst/>
          <a:gdLst>
            <a:gd name="T0" fmla="*/ 2147483646 w 358"/>
            <a:gd name="T1" fmla="*/ 0 h 239"/>
            <a:gd name="T2" fmla="*/ 0 w 358"/>
            <a:gd name="T3" fmla="*/ 0 h 239"/>
            <a:gd name="T4" fmla="*/ 0 w 358"/>
            <a:gd name="T5" fmla="*/ 0 h 239"/>
            <a:gd name="T6" fmla="*/ 2147483646 w 358"/>
            <a:gd name="T7" fmla="*/ 0 h 239"/>
            <a:gd name="T8" fmla="*/ 2147483646 w 358"/>
            <a:gd name="T9" fmla="*/ 0 h 239"/>
            <a:gd name="T10" fmla="*/ 2147483646 w 358"/>
            <a:gd name="T11" fmla="*/ 0 h 239"/>
            <a:gd name="T12" fmla="*/ 0 w 358"/>
            <a:gd name="T13" fmla="*/ 0 h 239"/>
            <a:gd name="T14" fmla="*/ 0 w 358"/>
            <a:gd name="T15" fmla="*/ 0 h 239"/>
            <a:gd name="T16" fmla="*/ 2147483646 w 358"/>
            <a:gd name="T17" fmla="*/ 0 h 239"/>
            <a:gd name="T18" fmla="*/ 2147483646 w 358"/>
            <a:gd name="T19" fmla="*/ 0 h 239"/>
            <a:gd name="T20" fmla="*/ 0 60000 65536"/>
            <a:gd name="T21" fmla="*/ 0 60000 65536"/>
            <a:gd name="T22" fmla="*/ 0 60000 65536"/>
            <a:gd name="T23" fmla="*/ 0 60000 65536"/>
            <a:gd name="T24" fmla="*/ 0 60000 65536"/>
            <a:gd name="T25" fmla="*/ 0 60000 65536"/>
            <a:gd name="T26" fmla="*/ 0 60000 65536"/>
            <a:gd name="T27" fmla="*/ 0 60000 65536"/>
            <a:gd name="T28" fmla="*/ 0 60000 65536"/>
            <a:gd name="T29" fmla="*/ 0 60000 65536"/>
            <a:gd name="T30" fmla="*/ 0 w 358"/>
            <a:gd name="T31" fmla="*/ 0 h 239"/>
            <a:gd name="T32" fmla="*/ 358 w 358"/>
            <a:gd name="T33" fmla="*/ 0 h 239"/>
          </a:gdLst>
          <a:ahLst/>
          <a:cxnLst>
            <a:cxn ang="T20">
              <a:pos x="T0" y="T1"/>
            </a:cxn>
            <a:cxn ang="T21">
              <a:pos x="T2" y="T3"/>
            </a:cxn>
            <a:cxn ang="T22">
              <a:pos x="T4" y="T5"/>
            </a:cxn>
            <a:cxn ang="T23">
              <a:pos x="T6" y="T7"/>
            </a:cxn>
            <a:cxn ang="T24">
              <a:pos x="T8" y="T9"/>
            </a:cxn>
            <a:cxn ang="T25">
              <a:pos x="T10" y="T11"/>
            </a:cxn>
            <a:cxn ang="T26">
              <a:pos x="T12" y="T13"/>
            </a:cxn>
            <a:cxn ang="T27">
              <a:pos x="T14" y="T15"/>
            </a:cxn>
            <a:cxn ang="T28">
              <a:pos x="T16" y="T17"/>
            </a:cxn>
            <a:cxn ang="T29">
              <a:pos x="T18" y="T19"/>
            </a:cxn>
          </a:cxnLst>
          <a:rect l="T30" t="T31" r="T32" b="T33"/>
          <a:pathLst>
            <a:path w="358" h="239">
              <a:moveTo>
                <a:pt x="357" y="238"/>
              </a:moveTo>
              <a:lnTo>
                <a:pt x="0" y="238"/>
              </a:lnTo>
              <a:lnTo>
                <a:pt x="0" y="173"/>
              </a:lnTo>
              <a:lnTo>
                <a:pt x="357" y="173"/>
              </a:lnTo>
              <a:lnTo>
                <a:pt x="357" y="238"/>
              </a:lnTo>
              <a:close/>
              <a:moveTo>
                <a:pt x="357" y="63"/>
              </a:moveTo>
              <a:lnTo>
                <a:pt x="0" y="63"/>
              </a:lnTo>
              <a:lnTo>
                <a:pt x="0" y="0"/>
              </a:lnTo>
              <a:lnTo>
                <a:pt x="357" y="0"/>
              </a:lnTo>
              <a:lnTo>
                <a:pt x="357" y="63"/>
              </a:lnTo>
              <a:close/>
            </a:path>
          </a:pathLst>
        </a:custGeom>
        <a:solidFill>
          <a:srgbClr val="000000"/>
        </a:solidFill>
        <a:ln w="9360">
          <a:solidFill>
            <a:srgbClr val="000000"/>
          </a:solidFill>
          <a:round/>
          <a:headEnd/>
          <a:tailEnd/>
        </a:ln>
      </xdr:spPr>
    </xdr:sp>
    <xdr:clientData/>
  </xdr:twoCellAnchor>
  <xdr:twoCellAnchor>
    <xdr:from>
      <xdr:col>15</xdr:col>
      <xdr:colOff>561975</xdr:colOff>
      <xdr:row>35</xdr:row>
      <xdr:rowOff>0</xdr:rowOff>
    </xdr:from>
    <xdr:to>
      <xdr:col>16</xdr:col>
      <xdr:colOff>123825</xdr:colOff>
      <xdr:row>35</xdr:row>
      <xdr:rowOff>0</xdr:rowOff>
    </xdr:to>
    <xdr:pic>
      <xdr:nvPicPr>
        <xdr:cNvPr id="198636" name="Picture 53">
          <a:extLst>
            <a:ext uri="{FF2B5EF4-FFF2-40B4-BE49-F238E27FC236}">
              <a16:creationId xmlns:a16="http://schemas.microsoft.com/office/drawing/2014/main" id="{80635EFD-0714-EE9F-B486-A7903A0085E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029700" y="8143875"/>
          <a:ext cx="2952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133350</xdr:colOff>
      <xdr:row>31</xdr:row>
      <xdr:rowOff>438150</xdr:rowOff>
    </xdr:from>
    <xdr:to>
      <xdr:col>3</xdr:col>
      <xdr:colOff>342900</xdr:colOff>
      <xdr:row>38</xdr:row>
      <xdr:rowOff>28575</xdr:rowOff>
    </xdr:to>
    <xdr:sp macro="" textlink="">
      <xdr:nvSpPr>
        <xdr:cNvPr id="198637" name="Line 54">
          <a:extLst>
            <a:ext uri="{FF2B5EF4-FFF2-40B4-BE49-F238E27FC236}">
              <a16:creationId xmlns:a16="http://schemas.microsoft.com/office/drawing/2014/main" id="{5FAD38AD-3FD9-AD13-91C1-719531E7CA0D}"/>
            </a:ext>
          </a:extLst>
        </xdr:cNvPr>
        <xdr:cNvSpPr>
          <a:spLocks noChangeShapeType="1"/>
        </xdr:cNvSpPr>
      </xdr:nvSpPr>
      <xdr:spPr bwMode="auto">
        <a:xfrm flipH="1" flipV="1">
          <a:off x="371475" y="7048500"/>
          <a:ext cx="828675" cy="1895475"/>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15</xdr:col>
      <xdr:colOff>9525</xdr:colOff>
      <xdr:row>33</xdr:row>
      <xdr:rowOff>9525</xdr:rowOff>
    </xdr:from>
    <xdr:to>
      <xdr:col>15</xdr:col>
      <xdr:colOff>723900</xdr:colOff>
      <xdr:row>34</xdr:row>
      <xdr:rowOff>0</xdr:rowOff>
    </xdr:to>
    <xdr:pic>
      <xdr:nvPicPr>
        <xdr:cNvPr id="198638" name="Picture 55">
          <a:extLst>
            <a:ext uri="{FF2B5EF4-FFF2-40B4-BE49-F238E27FC236}">
              <a16:creationId xmlns:a16="http://schemas.microsoft.com/office/drawing/2014/main" id="{D20B441F-F1F2-30BA-26DD-B0714E981DB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477250" y="7324725"/>
          <a:ext cx="714375"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15</xdr:col>
      <xdr:colOff>666750</xdr:colOff>
      <xdr:row>36</xdr:row>
      <xdr:rowOff>47625</xdr:rowOff>
    </xdr:from>
    <xdr:to>
      <xdr:col>16</xdr:col>
      <xdr:colOff>57150</xdr:colOff>
      <xdr:row>36</xdr:row>
      <xdr:rowOff>247650</xdr:rowOff>
    </xdr:to>
    <xdr:sp macro="" textlink="">
      <xdr:nvSpPr>
        <xdr:cNvPr id="198639" name="Freeform 56">
          <a:extLst>
            <a:ext uri="{FF2B5EF4-FFF2-40B4-BE49-F238E27FC236}">
              <a16:creationId xmlns:a16="http://schemas.microsoft.com/office/drawing/2014/main" id="{EA68AA9B-59D1-F5D5-AA0D-0CAE55F5D7C6}"/>
            </a:ext>
          </a:extLst>
        </xdr:cNvPr>
        <xdr:cNvSpPr>
          <a:spLocks noChangeArrowheads="1"/>
        </xdr:cNvSpPr>
      </xdr:nvSpPr>
      <xdr:spPr bwMode="auto">
        <a:xfrm>
          <a:off x="9134475" y="8496300"/>
          <a:ext cx="123825" cy="200025"/>
        </a:xfrm>
        <a:custGeom>
          <a:avLst/>
          <a:gdLst>
            <a:gd name="T0" fmla="*/ 0 w 358"/>
            <a:gd name="T1" fmla="*/ 2147483646 h 556"/>
            <a:gd name="T2" fmla="*/ 0 w 358"/>
            <a:gd name="T3" fmla="*/ 0 h 556"/>
            <a:gd name="T4" fmla="*/ 2147483646 w 358"/>
            <a:gd name="T5" fmla="*/ 2147483646 h 556"/>
            <a:gd name="T6" fmla="*/ 0 w 358"/>
            <a:gd name="T7" fmla="*/ 2147483646 h 556"/>
            <a:gd name="T8" fmla="*/ 0 60000 65536"/>
            <a:gd name="T9" fmla="*/ 0 60000 65536"/>
            <a:gd name="T10" fmla="*/ 0 60000 65536"/>
            <a:gd name="T11" fmla="*/ 0 60000 65536"/>
            <a:gd name="T12" fmla="*/ 0 w 358"/>
            <a:gd name="T13" fmla="*/ 0 h 556"/>
            <a:gd name="T14" fmla="*/ 358 w 358"/>
            <a:gd name="T15" fmla="*/ 556 h 556"/>
          </a:gdLst>
          <a:ahLst/>
          <a:cxnLst>
            <a:cxn ang="T8">
              <a:pos x="T0" y="T1"/>
            </a:cxn>
            <a:cxn ang="T9">
              <a:pos x="T2" y="T3"/>
            </a:cxn>
            <a:cxn ang="T10">
              <a:pos x="T4" y="T5"/>
            </a:cxn>
            <a:cxn ang="T11">
              <a:pos x="T6" y="T7"/>
            </a:cxn>
          </a:cxnLst>
          <a:rect l="T12" t="T13" r="T14" b="T15"/>
          <a:pathLst>
            <a:path w="358" h="556">
              <a:moveTo>
                <a:pt x="0" y="555"/>
              </a:moveTo>
              <a:lnTo>
                <a:pt x="0" y="0"/>
              </a:lnTo>
              <a:lnTo>
                <a:pt x="357" y="279"/>
              </a:lnTo>
              <a:lnTo>
                <a:pt x="0" y="555"/>
              </a:lnTo>
            </a:path>
          </a:pathLst>
        </a:custGeom>
        <a:solidFill>
          <a:srgbClr val="FFFFFF"/>
        </a:solidFill>
        <a:ln w="9360">
          <a:solidFill>
            <a:srgbClr val="000000"/>
          </a:solidFill>
          <a:round/>
          <a:headEnd/>
          <a:tailEnd/>
        </a:ln>
      </xdr:spPr>
    </xdr:sp>
    <xdr:clientData/>
  </xdr:twoCellAnchor>
  <xdr:twoCellAnchor>
    <xdr:from>
      <xdr:col>11</xdr:col>
      <xdr:colOff>38100</xdr:colOff>
      <xdr:row>33</xdr:row>
      <xdr:rowOff>228600</xdr:rowOff>
    </xdr:from>
    <xdr:to>
      <xdr:col>11</xdr:col>
      <xdr:colOff>381000</xdr:colOff>
      <xdr:row>33</xdr:row>
      <xdr:rowOff>571500</xdr:rowOff>
    </xdr:to>
    <xdr:pic>
      <xdr:nvPicPr>
        <xdr:cNvPr id="198640" name="Picture 59">
          <a:extLst>
            <a:ext uri="{FF2B5EF4-FFF2-40B4-BE49-F238E27FC236}">
              <a16:creationId xmlns:a16="http://schemas.microsoft.com/office/drawing/2014/main" id="{A5351120-8D78-5C07-22DC-D2EC04C51C12}"/>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6486525" y="7543800"/>
          <a:ext cx="3429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14</xdr:col>
      <xdr:colOff>47625</xdr:colOff>
      <xdr:row>33</xdr:row>
      <xdr:rowOff>219075</xdr:rowOff>
    </xdr:from>
    <xdr:to>
      <xdr:col>14</xdr:col>
      <xdr:colOff>390525</xdr:colOff>
      <xdr:row>33</xdr:row>
      <xdr:rowOff>561975</xdr:rowOff>
    </xdr:to>
    <xdr:pic>
      <xdr:nvPicPr>
        <xdr:cNvPr id="198641" name="Picture 60">
          <a:extLst>
            <a:ext uri="{FF2B5EF4-FFF2-40B4-BE49-F238E27FC236}">
              <a16:creationId xmlns:a16="http://schemas.microsoft.com/office/drawing/2014/main" id="{5C1A635A-4835-3765-56AD-DE5526DE4B8A}"/>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8010525" y="7534275"/>
          <a:ext cx="3429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15</xdr:col>
      <xdr:colOff>114300</xdr:colOff>
      <xdr:row>33</xdr:row>
      <xdr:rowOff>47625</xdr:rowOff>
    </xdr:from>
    <xdr:to>
      <xdr:col>15</xdr:col>
      <xdr:colOff>657225</xdr:colOff>
      <xdr:row>33</xdr:row>
      <xdr:rowOff>581025</xdr:rowOff>
    </xdr:to>
    <xdr:pic>
      <xdr:nvPicPr>
        <xdr:cNvPr id="198642" name="Picture 61">
          <a:extLst>
            <a:ext uri="{FF2B5EF4-FFF2-40B4-BE49-F238E27FC236}">
              <a16:creationId xmlns:a16="http://schemas.microsoft.com/office/drawing/2014/main" id="{906B4554-14B3-682C-5399-0766AD27A84F}"/>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8582025" y="7362825"/>
          <a:ext cx="54292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85725</xdr:colOff>
      <xdr:row>33</xdr:row>
      <xdr:rowOff>257175</xdr:rowOff>
    </xdr:from>
    <xdr:to>
      <xdr:col>10</xdr:col>
      <xdr:colOff>428625</xdr:colOff>
      <xdr:row>33</xdr:row>
      <xdr:rowOff>581025</xdr:rowOff>
    </xdr:to>
    <xdr:pic>
      <xdr:nvPicPr>
        <xdr:cNvPr id="198643" name="Picture 62">
          <a:extLst>
            <a:ext uri="{FF2B5EF4-FFF2-40B4-BE49-F238E27FC236}">
              <a16:creationId xmlns:a16="http://schemas.microsoft.com/office/drawing/2014/main" id="{29042202-0CD6-ED3C-1CBC-D7950A6EFA01}"/>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524500" y="7572375"/>
          <a:ext cx="847725"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95250</xdr:colOff>
      <xdr:row>33</xdr:row>
      <xdr:rowOff>257175</xdr:rowOff>
    </xdr:from>
    <xdr:to>
      <xdr:col>9</xdr:col>
      <xdr:colOff>409575</xdr:colOff>
      <xdr:row>33</xdr:row>
      <xdr:rowOff>571500</xdr:rowOff>
    </xdr:to>
    <xdr:pic>
      <xdr:nvPicPr>
        <xdr:cNvPr id="198644" name="Picture 63">
          <a:extLst>
            <a:ext uri="{FF2B5EF4-FFF2-40B4-BE49-F238E27FC236}">
              <a16:creationId xmlns:a16="http://schemas.microsoft.com/office/drawing/2014/main" id="{CA2D5EB1-58D5-4055-CDE5-C785F69D223D}"/>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5534025" y="7572375"/>
          <a:ext cx="314325"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10</xdr:col>
      <xdr:colOff>85725</xdr:colOff>
      <xdr:row>33</xdr:row>
      <xdr:rowOff>257175</xdr:rowOff>
    </xdr:from>
    <xdr:to>
      <xdr:col>10</xdr:col>
      <xdr:colOff>409575</xdr:colOff>
      <xdr:row>33</xdr:row>
      <xdr:rowOff>581025</xdr:rowOff>
    </xdr:to>
    <xdr:pic>
      <xdr:nvPicPr>
        <xdr:cNvPr id="198645" name="Picture 64">
          <a:extLst>
            <a:ext uri="{FF2B5EF4-FFF2-40B4-BE49-F238E27FC236}">
              <a16:creationId xmlns:a16="http://schemas.microsoft.com/office/drawing/2014/main" id="{F5A4B017-364C-140D-E5C6-60E8245EADF2}"/>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6029325" y="7572375"/>
          <a:ext cx="32385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57150</xdr:colOff>
      <xdr:row>33</xdr:row>
      <xdr:rowOff>247650</xdr:rowOff>
    </xdr:from>
    <xdr:to>
      <xdr:col>13</xdr:col>
      <xdr:colOff>409575</xdr:colOff>
      <xdr:row>33</xdr:row>
      <xdr:rowOff>571500</xdr:rowOff>
    </xdr:to>
    <xdr:pic>
      <xdr:nvPicPr>
        <xdr:cNvPr id="198646" name="Picture 65">
          <a:extLst>
            <a:ext uri="{FF2B5EF4-FFF2-40B4-BE49-F238E27FC236}">
              <a16:creationId xmlns:a16="http://schemas.microsoft.com/office/drawing/2014/main" id="{ECA497E6-C83A-BEFB-7066-D06F57084075}"/>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7010400" y="7562850"/>
          <a:ext cx="85725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66675</xdr:colOff>
      <xdr:row>33</xdr:row>
      <xdr:rowOff>247650</xdr:rowOff>
    </xdr:from>
    <xdr:to>
      <xdr:col>12</xdr:col>
      <xdr:colOff>381000</xdr:colOff>
      <xdr:row>33</xdr:row>
      <xdr:rowOff>561975</xdr:rowOff>
    </xdr:to>
    <xdr:pic>
      <xdr:nvPicPr>
        <xdr:cNvPr id="198647" name="Picture 66">
          <a:extLst>
            <a:ext uri="{FF2B5EF4-FFF2-40B4-BE49-F238E27FC236}">
              <a16:creationId xmlns:a16="http://schemas.microsoft.com/office/drawing/2014/main" id="{5BE4DCA5-36A7-3BDF-8CDE-52DAED58475C}"/>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7019925" y="7562850"/>
          <a:ext cx="314325"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57150</xdr:colOff>
      <xdr:row>33</xdr:row>
      <xdr:rowOff>247650</xdr:rowOff>
    </xdr:from>
    <xdr:to>
      <xdr:col>13</xdr:col>
      <xdr:colOff>381000</xdr:colOff>
      <xdr:row>33</xdr:row>
      <xdr:rowOff>571500</xdr:rowOff>
    </xdr:to>
    <xdr:pic>
      <xdr:nvPicPr>
        <xdr:cNvPr id="198648" name="Picture 67">
          <a:extLst>
            <a:ext uri="{FF2B5EF4-FFF2-40B4-BE49-F238E27FC236}">
              <a16:creationId xmlns:a16="http://schemas.microsoft.com/office/drawing/2014/main" id="{C6D9680C-8DB2-DC5F-113F-21A0202AFC6B}"/>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7515225" y="7562850"/>
          <a:ext cx="32385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152400</xdr:colOff>
      <xdr:row>36</xdr:row>
      <xdr:rowOff>171450</xdr:rowOff>
    </xdr:from>
    <xdr:to>
      <xdr:col>3</xdr:col>
      <xdr:colOff>9525</xdr:colOff>
      <xdr:row>43</xdr:row>
      <xdr:rowOff>19050</xdr:rowOff>
    </xdr:to>
    <xdr:sp macro="" textlink="">
      <xdr:nvSpPr>
        <xdr:cNvPr id="198649" name="Line 68">
          <a:extLst>
            <a:ext uri="{FF2B5EF4-FFF2-40B4-BE49-F238E27FC236}">
              <a16:creationId xmlns:a16="http://schemas.microsoft.com/office/drawing/2014/main" id="{2A2EAEED-A4A1-C6E8-A226-FD47BB4B340B}"/>
            </a:ext>
          </a:extLst>
        </xdr:cNvPr>
        <xdr:cNvSpPr>
          <a:spLocks noChangeShapeType="1"/>
        </xdr:cNvSpPr>
      </xdr:nvSpPr>
      <xdr:spPr bwMode="auto">
        <a:xfrm flipH="1" flipV="1">
          <a:off x="390525" y="8620125"/>
          <a:ext cx="476250" cy="1343025"/>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3</xdr:col>
      <xdr:colOff>1924050</xdr:colOff>
      <xdr:row>63</xdr:row>
      <xdr:rowOff>19050</xdr:rowOff>
    </xdr:from>
    <xdr:to>
      <xdr:col>4</xdr:col>
      <xdr:colOff>66675</xdr:colOff>
      <xdr:row>63</xdr:row>
      <xdr:rowOff>219075</xdr:rowOff>
    </xdr:to>
    <xdr:sp macro="" textlink="">
      <xdr:nvSpPr>
        <xdr:cNvPr id="198650" name="Freeform 69">
          <a:extLst>
            <a:ext uri="{FF2B5EF4-FFF2-40B4-BE49-F238E27FC236}">
              <a16:creationId xmlns:a16="http://schemas.microsoft.com/office/drawing/2014/main" id="{B31C84DC-2281-5B25-1320-BC63AE6B877B}"/>
            </a:ext>
          </a:extLst>
        </xdr:cNvPr>
        <xdr:cNvSpPr>
          <a:spLocks noChangeArrowheads="1"/>
        </xdr:cNvSpPr>
      </xdr:nvSpPr>
      <xdr:spPr bwMode="auto">
        <a:xfrm>
          <a:off x="2781300" y="14639925"/>
          <a:ext cx="152400" cy="123825"/>
        </a:xfrm>
        <a:custGeom>
          <a:avLst/>
          <a:gdLst>
            <a:gd name="T0" fmla="*/ 0 w 443"/>
            <a:gd name="T1" fmla="*/ 2147483646 h 554"/>
            <a:gd name="T2" fmla="*/ 0 w 443"/>
            <a:gd name="T3" fmla="*/ 0 h 554"/>
            <a:gd name="T4" fmla="*/ 2147483646 w 443"/>
            <a:gd name="T5" fmla="*/ 2147483646 h 554"/>
            <a:gd name="T6" fmla="*/ 0 w 443"/>
            <a:gd name="T7" fmla="*/ 2147483646 h 554"/>
            <a:gd name="T8" fmla="*/ 0 60000 65536"/>
            <a:gd name="T9" fmla="*/ 0 60000 65536"/>
            <a:gd name="T10" fmla="*/ 0 60000 65536"/>
            <a:gd name="T11" fmla="*/ 0 60000 65536"/>
            <a:gd name="T12" fmla="*/ 0 w 443"/>
            <a:gd name="T13" fmla="*/ 0 h 554"/>
            <a:gd name="T14" fmla="*/ 443 w 443"/>
            <a:gd name="T15" fmla="*/ 554 h 554"/>
          </a:gdLst>
          <a:ahLst/>
          <a:cxnLst>
            <a:cxn ang="T8">
              <a:pos x="T0" y="T1"/>
            </a:cxn>
            <a:cxn ang="T9">
              <a:pos x="T2" y="T3"/>
            </a:cxn>
            <a:cxn ang="T10">
              <a:pos x="T4" y="T5"/>
            </a:cxn>
            <a:cxn ang="T11">
              <a:pos x="T6" y="T7"/>
            </a:cxn>
          </a:cxnLst>
          <a:rect l="T12" t="T13" r="T14" b="T15"/>
          <a:pathLst>
            <a:path w="443" h="554">
              <a:moveTo>
                <a:pt x="0" y="553"/>
              </a:moveTo>
              <a:lnTo>
                <a:pt x="0" y="0"/>
              </a:lnTo>
              <a:lnTo>
                <a:pt x="442" y="278"/>
              </a:lnTo>
              <a:lnTo>
                <a:pt x="0" y="553"/>
              </a:lnTo>
            </a:path>
          </a:pathLst>
        </a:custGeom>
        <a:solidFill>
          <a:srgbClr val="FFFFFF"/>
        </a:solidFill>
        <a:ln w="9360">
          <a:solidFill>
            <a:srgbClr val="000000"/>
          </a:solidFill>
          <a:round/>
          <a:headEnd/>
          <a:tailEnd/>
        </a:ln>
      </xdr:spPr>
    </xdr:sp>
    <xdr:clientData/>
  </xdr:twoCellAnchor>
  <xdr:twoCellAnchor>
    <xdr:from>
      <xdr:col>3</xdr:col>
      <xdr:colOff>1543050</xdr:colOff>
      <xdr:row>64</xdr:row>
      <xdr:rowOff>0</xdr:rowOff>
    </xdr:from>
    <xdr:to>
      <xdr:col>3</xdr:col>
      <xdr:colOff>1647825</xdr:colOff>
      <xdr:row>64</xdr:row>
      <xdr:rowOff>0</xdr:rowOff>
    </xdr:to>
    <xdr:sp macro="" textlink="">
      <xdr:nvSpPr>
        <xdr:cNvPr id="198651" name="Freeform 70">
          <a:extLst>
            <a:ext uri="{FF2B5EF4-FFF2-40B4-BE49-F238E27FC236}">
              <a16:creationId xmlns:a16="http://schemas.microsoft.com/office/drawing/2014/main" id="{6544F9B9-BEAB-7A13-BAC5-B709B25FF429}"/>
            </a:ext>
          </a:extLst>
        </xdr:cNvPr>
        <xdr:cNvSpPr>
          <a:spLocks noChangeArrowheads="1"/>
        </xdr:cNvSpPr>
      </xdr:nvSpPr>
      <xdr:spPr bwMode="auto">
        <a:xfrm>
          <a:off x="2400300" y="14763750"/>
          <a:ext cx="104775" cy="0"/>
        </a:xfrm>
        <a:custGeom>
          <a:avLst/>
          <a:gdLst>
            <a:gd name="T0" fmla="*/ 0 w 302"/>
            <a:gd name="T1" fmla="*/ 0 h 502"/>
            <a:gd name="T2" fmla="*/ 0 w 302"/>
            <a:gd name="T3" fmla="*/ 0 h 502"/>
            <a:gd name="T4" fmla="*/ 2147483646 w 302"/>
            <a:gd name="T5" fmla="*/ 0 h 502"/>
            <a:gd name="T6" fmla="*/ 0 w 302"/>
            <a:gd name="T7" fmla="*/ 0 h 502"/>
            <a:gd name="T8" fmla="*/ 0 60000 65536"/>
            <a:gd name="T9" fmla="*/ 0 60000 65536"/>
            <a:gd name="T10" fmla="*/ 0 60000 65536"/>
            <a:gd name="T11" fmla="*/ 0 60000 65536"/>
            <a:gd name="T12" fmla="*/ 0 w 302"/>
            <a:gd name="T13" fmla="*/ 0 h 502"/>
            <a:gd name="T14" fmla="*/ 302 w 302"/>
            <a:gd name="T15" fmla="*/ 0 h 502"/>
          </a:gdLst>
          <a:ahLst/>
          <a:cxnLst>
            <a:cxn ang="T8">
              <a:pos x="T0" y="T1"/>
            </a:cxn>
            <a:cxn ang="T9">
              <a:pos x="T2" y="T3"/>
            </a:cxn>
            <a:cxn ang="T10">
              <a:pos x="T4" y="T5"/>
            </a:cxn>
            <a:cxn ang="T11">
              <a:pos x="T6" y="T7"/>
            </a:cxn>
          </a:cxnLst>
          <a:rect l="T12" t="T13" r="T14" b="T15"/>
          <a:pathLst>
            <a:path w="302" h="502">
              <a:moveTo>
                <a:pt x="0" y="501"/>
              </a:moveTo>
              <a:lnTo>
                <a:pt x="0" y="0"/>
              </a:lnTo>
              <a:lnTo>
                <a:pt x="301" y="252"/>
              </a:lnTo>
              <a:lnTo>
                <a:pt x="0" y="501"/>
              </a:lnTo>
            </a:path>
          </a:pathLst>
        </a:custGeom>
        <a:solidFill>
          <a:srgbClr val="FFFFFF"/>
        </a:solidFill>
        <a:ln w="9360">
          <a:solidFill>
            <a:srgbClr val="000000"/>
          </a:solidFill>
          <a:round/>
          <a:headEnd/>
          <a:tailEnd/>
        </a:ln>
      </xdr:spPr>
    </xdr:sp>
    <xdr:clientData/>
  </xdr:twoCellAnchor>
  <xdr:twoCellAnchor>
    <xdr:from>
      <xdr:col>15</xdr:col>
      <xdr:colOff>666750</xdr:colOff>
      <xdr:row>64</xdr:row>
      <xdr:rowOff>0</xdr:rowOff>
    </xdr:from>
    <xdr:to>
      <xdr:col>16</xdr:col>
      <xdr:colOff>57150</xdr:colOff>
      <xdr:row>64</xdr:row>
      <xdr:rowOff>0</xdr:rowOff>
    </xdr:to>
    <xdr:sp macro="" textlink="">
      <xdr:nvSpPr>
        <xdr:cNvPr id="198652" name="Freeform 71">
          <a:extLst>
            <a:ext uri="{FF2B5EF4-FFF2-40B4-BE49-F238E27FC236}">
              <a16:creationId xmlns:a16="http://schemas.microsoft.com/office/drawing/2014/main" id="{0F989284-5668-10AE-355D-8B6784CAC619}"/>
            </a:ext>
          </a:extLst>
        </xdr:cNvPr>
        <xdr:cNvSpPr>
          <a:spLocks noChangeArrowheads="1"/>
        </xdr:cNvSpPr>
      </xdr:nvSpPr>
      <xdr:spPr bwMode="auto">
        <a:xfrm>
          <a:off x="9134475" y="14763750"/>
          <a:ext cx="123825" cy="0"/>
        </a:xfrm>
        <a:custGeom>
          <a:avLst/>
          <a:gdLst>
            <a:gd name="T0" fmla="*/ 0 w 358"/>
            <a:gd name="T1" fmla="*/ 0 h 556"/>
            <a:gd name="T2" fmla="*/ 0 w 358"/>
            <a:gd name="T3" fmla="*/ 0 h 556"/>
            <a:gd name="T4" fmla="*/ 2147483646 w 358"/>
            <a:gd name="T5" fmla="*/ 0 h 556"/>
            <a:gd name="T6" fmla="*/ 0 w 358"/>
            <a:gd name="T7" fmla="*/ 0 h 556"/>
            <a:gd name="T8" fmla="*/ 0 60000 65536"/>
            <a:gd name="T9" fmla="*/ 0 60000 65536"/>
            <a:gd name="T10" fmla="*/ 0 60000 65536"/>
            <a:gd name="T11" fmla="*/ 0 60000 65536"/>
            <a:gd name="T12" fmla="*/ 0 w 358"/>
            <a:gd name="T13" fmla="*/ 0 h 556"/>
            <a:gd name="T14" fmla="*/ 358 w 358"/>
            <a:gd name="T15" fmla="*/ 0 h 556"/>
          </a:gdLst>
          <a:ahLst/>
          <a:cxnLst>
            <a:cxn ang="T8">
              <a:pos x="T0" y="T1"/>
            </a:cxn>
            <a:cxn ang="T9">
              <a:pos x="T2" y="T3"/>
            </a:cxn>
            <a:cxn ang="T10">
              <a:pos x="T4" y="T5"/>
            </a:cxn>
            <a:cxn ang="T11">
              <a:pos x="T6" y="T7"/>
            </a:cxn>
          </a:cxnLst>
          <a:rect l="T12" t="T13" r="T14" b="T15"/>
          <a:pathLst>
            <a:path w="358" h="556">
              <a:moveTo>
                <a:pt x="0" y="555"/>
              </a:moveTo>
              <a:lnTo>
                <a:pt x="0" y="0"/>
              </a:lnTo>
              <a:lnTo>
                <a:pt x="357" y="279"/>
              </a:lnTo>
              <a:lnTo>
                <a:pt x="0" y="555"/>
              </a:lnTo>
            </a:path>
          </a:pathLst>
        </a:custGeom>
        <a:solidFill>
          <a:srgbClr val="FFFFFF"/>
        </a:solidFill>
        <a:ln w="9360">
          <a:solidFill>
            <a:srgbClr val="000000"/>
          </a:solidFill>
          <a:round/>
          <a:headEnd/>
          <a:tailEnd/>
        </a:ln>
      </xdr:spPr>
    </xdr:sp>
    <xdr:clientData/>
  </xdr:twoCellAnchor>
  <xdr:twoCellAnchor>
    <xdr:from>
      <xdr:col>15</xdr:col>
      <xdr:colOff>666750</xdr:colOff>
      <xdr:row>64</xdr:row>
      <xdr:rowOff>0</xdr:rowOff>
    </xdr:from>
    <xdr:to>
      <xdr:col>16</xdr:col>
      <xdr:colOff>57150</xdr:colOff>
      <xdr:row>64</xdr:row>
      <xdr:rowOff>0</xdr:rowOff>
    </xdr:to>
    <xdr:sp macro="" textlink="">
      <xdr:nvSpPr>
        <xdr:cNvPr id="198653" name="Freeform 72">
          <a:extLst>
            <a:ext uri="{FF2B5EF4-FFF2-40B4-BE49-F238E27FC236}">
              <a16:creationId xmlns:a16="http://schemas.microsoft.com/office/drawing/2014/main" id="{A4480174-4C65-7356-6FEA-37F9678D9B43}"/>
            </a:ext>
          </a:extLst>
        </xdr:cNvPr>
        <xdr:cNvSpPr>
          <a:spLocks noChangeArrowheads="1"/>
        </xdr:cNvSpPr>
      </xdr:nvSpPr>
      <xdr:spPr bwMode="auto">
        <a:xfrm>
          <a:off x="9134475" y="14763750"/>
          <a:ext cx="123825" cy="0"/>
        </a:xfrm>
        <a:custGeom>
          <a:avLst/>
          <a:gdLst>
            <a:gd name="T0" fmla="*/ 0 w 358"/>
            <a:gd name="T1" fmla="*/ 0 h 556"/>
            <a:gd name="T2" fmla="*/ 0 w 358"/>
            <a:gd name="T3" fmla="*/ 0 h 556"/>
            <a:gd name="T4" fmla="*/ 2147483646 w 358"/>
            <a:gd name="T5" fmla="*/ 0 h 556"/>
            <a:gd name="T6" fmla="*/ 0 w 358"/>
            <a:gd name="T7" fmla="*/ 0 h 556"/>
            <a:gd name="T8" fmla="*/ 0 60000 65536"/>
            <a:gd name="T9" fmla="*/ 0 60000 65536"/>
            <a:gd name="T10" fmla="*/ 0 60000 65536"/>
            <a:gd name="T11" fmla="*/ 0 60000 65536"/>
            <a:gd name="T12" fmla="*/ 0 w 358"/>
            <a:gd name="T13" fmla="*/ 0 h 556"/>
            <a:gd name="T14" fmla="*/ 358 w 358"/>
            <a:gd name="T15" fmla="*/ 0 h 556"/>
          </a:gdLst>
          <a:ahLst/>
          <a:cxnLst>
            <a:cxn ang="T8">
              <a:pos x="T0" y="T1"/>
            </a:cxn>
            <a:cxn ang="T9">
              <a:pos x="T2" y="T3"/>
            </a:cxn>
            <a:cxn ang="T10">
              <a:pos x="T4" y="T5"/>
            </a:cxn>
            <a:cxn ang="T11">
              <a:pos x="T6" y="T7"/>
            </a:cxn>
          </a:cxnLst>
          <a:rect l="T12" t="T13" r="T14" b="T15"/>
          <a:pathLst>
            <a:path w="358" h="556">
              <a:moveTo>
                <a:pt x="0" y="555"/>
              </a:moveTo>
              <a:lnTo>
                <a:pt x="0" y="0"/>
              </a:lnTo>
              <a:lnTo>
                <a:pt x="357" y="279"/>
              </a:lnTo>
              <a:lnTo>
                <a:pt x="0" y="555"/>
              </a:lnTo>
            </a:path>
          </a:pathLst>
        </a:custGeom>
        <a:solidFill>
          <a:srgbClr val="FFFFFF"/>
        </a:solidFill>
        <a:ln w="9360">
          <a:solidFill>
            <a:srgbClr val="000000"/>
          </a:solidFill>
          <a:round/>
          <a:headEnd/>
          <a:tailEnd/>
        </a:ln>
      </xdr:spPr>
    </xdr:sp>
    <xdr:clientData/>
  </xdr:twoCellAnchor>
  <xdr:twoCellAnchor>
    <xdr:from>
      <xdr:col>15</xdr:col>
      <xdr:colOff>666750</xdr:colOff>
      <xdr:row>64</xdr:row>
      <xdr:rowOff>0</xdr:rowOff>
    </xdr:from>
    <xdr:to>
      <xdr:col>16</xdr:col>
      <xdr:colOff>57150</xdr:colOff>
      <xdr:row>64</xdr:row>
      <xdr:rowOff>0</xdr:rowOff>
    </xdr:to>
    <xdr:sp macro="" textlink="">
      <xdr:nvSpPr>
        <xdr:cNvPr id="198654" name="Freeform 73">
          <a:extLst>
            <a:ext uri="{FF2B5EF4-FFF2-40B4-BE49-F238E27FC236}">
              <a16:creationId xmlns:a16="http://schemas.microsoft.com/office/drawing/2014/main" id="{658B1113-306B-386C-908F-C067641ACCE4}"/>
            </a:ext>
          </a:extLst>
        </xdr:cNvPr>
        <xdr:cNvSpPr>
          <a:spLocks noChangeArrowheads="1"/>
        </xdr:cNvSpPr>
      </xdr:nvSpPr>
      <xdr:spPr bwMode="auto">
        <a:xfrm>
          <a:off x="9134475" y="14763750"/>
          <a:ext cx="123825" cy="0"/>
        </a:xfrm>
        <a:custGeom>
          <a:avLst/>
          <a:gdLst>
            <a:gd name="T0" fmla="*/ 0 w 358"/>
            <a:gd name="T1" fmla="*/ 0 h 556"/>
            <a:gd name="T2" fmla="*/ 0 w 358"/>
            <a:gd name="T3" fmla="*/ 0 h 556"/>
            <a:gd name="T4" fmla="*/ 2147483646 w 358"/>
            <a:gd name="T5" fmla="*/ 0 h 556"/>
            <a:gd name="T6" fmla="*/ 0 w 358"/>
            <a:gd name="T7" fmla="*/ 0 h 556"/>
            <a:gd name="T8" fmla="*/ 0 60000 65536"/>
            <a:gd name="T9" fmla="*/ 0 60000 65536"/>
            <a:gd name="T10" fmla="*/ 0 60000 65536"/>
            <a:gd name="T11" fmla="*/ 0 60000 65536"/>
            <a:gd name="T12" fmla="*/ 0 w 358"/>
            <a:gd name="T13" fmla="*/ 0 h 556"/>
            <a:gd name="T14" fmla="*/ 358 w 358"/>
            <a:gd name="T15" fmla="*/ 0 h 556"/>
          </a:gdLst>
          <a:ahLst/>
          <a:cxnLst>
            <a:cxn ang="T8">
              <a:pos x="T0" y="T1"/>
            </a:cxn>
            <a:cxn ang="T9">
              <a:pos x="T2" y="T3"/>
            </a:cxn>
            <a:cxn ang="T10">
              <a:pos x="T4" y="T5"/>
            </a:cxn>
            <a:cxn ang="T11">
              <a:pos x="T6" y="T7"/>
            </a:cxn>
          </a:cxnLst>
          <a:rect l="T12" t="T13" r="T14" b="T15"/>
          <a:pathLst>
            <a:path w="358" h="556">
              <a:moveTo>
                <a:pt x="0" y="555"/>
              </a:moveTo>
              <a:lnTo>
                <a:pt x="0" y="0"/>
              </a:lnTo>
              <a:lnTo>
                <a:pt x="357" y="279"/>
              </a:lnTo>
              <a:lnTo>
                <a:pt x="0" y="555"/>
              </a:lnTo>
            </a:path>
          </a:pathLst>
        </a:custGeom>
        <a:solidFill>
          <a:srgbClr val="FFFFFF"/>
        </a:solidFill>
        <a:ln w="9360">
          <a:solidFill>
            <a:srgbClr val="000000"/>
          </a:solidFill>
          <a:round/>
          <a:headEnd/>
          <a:tailEnd/>
        </a:ln>
      </xdr:spPr>
    </xdr:sp>
    <xdr:clientData/>
  </xdr:twoCellAnchor>
  <xdr:twoCellAnchor>
    <xdr:from>
      <xdr:col>15</xdr:col>
      <xdr:colOff>666750</xdr:colOff>
      <xdr:row>64</xdr:row>
      <xdr:rowOff>0</xdr:rowOff>
    </xdr:from>
    <xdr:to>
      <xdr:col>16</xdr:col>
      <xdr:colOff>57150</xdr:colOff>
      <xdr:row>64</xdr:row>
      <xdr:rowOff>0</xdr:rowOff>
    </xdr:to>
    <xdr:sp macro="" textlink="">
      <xdr:nvSpPr>
        <xdr:cNvPr id="198655" name="Freeform 74">
          <a:extLst>
            <a:ext uri="{FF2B5EF4-FFF2-40B4-BE49-F238E27FC236}">
              <a16:creationId xmlns:a16="http://schemas.microsoft.com/office/drawing/2014/main" id="{227F403C-7858-8E5E-6A28-A92A490E4AFC}"/>
            </a:ext>
          </a:extLst>
        </xdr:cNvPr>
        <xdr:cNvSpPr>
          <a:spLocks noChangeArrowheads="1"/>
        </xdr:cNvSpPr>
      </xdr:nvSpPr>
      <xdr:spPr bwMode="auto">
        <a:xfrm>
          <a:off x="9134475" y="14763750"/>
          <a:ext cx="123825" cy="0"/>
        </a:xfrm>
        <a:custGeom>
          <a:avLst/>
          <a:gdLst>
            <a:gd name="T0" fmla="*/ 0 w 358"/>
            <a:gd name="T1" fmla="*/ 0 h 553"/>
            <a:gd name="T2" fmla="*/ 0 w 358"/>
            <a:gd name="T3" fmla="*/ 0 h 553"/>
            <a:gd name="T4" fmla="*/ 2147483646 w 358"/>
            <a:gd name="T5" fmla="*/ 0 h 553"/>
            <a:gd name="T6" fmla="*/ 0 w 358"/>
            <a:gd name="T7" fmla="*/ 0 h 553"/>
            <a:gd name="T8" fmla="*/ 0 60000 65536"/>
            <a:gd name="T9" fmla="*/ 0 60000 65536"/>
            <a:gd name="T10" fmla="*/ 0 60000 65536"/>
            <a:gd name="T11" fmla="*/ 0 60000 65536"/>
            <a:gd name="T12" fmla="*/ 0 w 358"/>
            <a:gd name="T13" fmla="*/ 0 h 553"/>
            <a:gd name="T14" fmla="*/ 358 w 358"/>
            <a:gd name="T15" fmla="*/ 0 h 553"/>
          </a:gdLst>
          <a:ahLst/>
          <a:cxnLst>
            <a:cxn ang="T8">
              <a:pos x="T0" y="T1"/>
            </a:cxn>
            <a:cxn ang="T9">
              <a:pos x="T2" y="T3"/>
            </a:cxn>
            <a:cxn ang="T10">
              <a:pos x="T4" y="T5"/>
            </a:cxn>
            <a:cxn ang="T11">
              <a:pos x="T6" y="T7"/>
            </a:cxn>
          </a:cxnLst>
          <a:rect l="T12" t="T13" r="T14" b="T15"/>
          <a:pathLst>
            <a:path w="358" h="553">
              <a:moveTo>
                <a:pt x="0" y="552"/>
              </a:moveTo>
              <a:lnTo>
                <a:pt x="0" y="0"/>
              </a:lnTo>
              <a:lnTo>
                <a:pt x="357" y="278"/>
              </a:lnTo>
              <a:lnTo>
                <a:pt x="0" y="552"/>
              </a:lnTo>
            </a:path>
          </a:pathLst>
        </a:custGeom>
        <a:solidFill>
          <a:srgbClr val="FFFFFF"/>
        </a:solidFill>
        <a:ln w="9360">
          <a:solidFill>
            <a:srgbClr val="000000"/>
          </a:solidFill>
          <a:round/>
          <a:headEnd/>
          <a:tailEnd/>
        </a:ln>
      </xdr:spPr>
    </xdr:sp>
    <xdr:clientData/>
  </xdr:twoCellAnchor>
  <xdr:twoCellAnchor>
    <xdr:from>
      <xdr:col>15</xdr:col>
      <xdr:colOff>666750</xdr:colOff>
      <xdr:row>64</xdr:row>
      <xdr:rowOff>0</xdr:rowOff>
    </xdr:from>
    <xdr:to>
      <xdr:col>16</xdr:col>
      <xdr:colOff>57150</xdr:colOff>
      <xdr:row>64</xdr:row>
      <xdr:rowOff>0</xdr:rowOff>
    </xdr:to>
    <xdr:sp macro="" textlink="">
      <xdr:nvSpPr>
        <xdr:cNvPr id="198656" name="Freeform 75">
          <a:extLst>
            <a:ext uri="{FF2B5EF4-FFF2-40B4-BE49-F238E27FC236}">
              <a16:creationId xmlns:a16="http://schemas.microsoft.com/office/drawing/2014/main" id="{25E2A0F9-C7C7-7862-00B5-BB95C3F3641C}"/>
            </a:ext>
          </a:extLst>
        </xdr:cNvPr>
        <xdr:cNvSpPr>
          <a:spLocks noChangeArrowheads="1"/>
        </xdr:cNvSpPr>
      </xdr:nvSpPr>
      <xdr:spPr bwMode="auto">
        <a:xfrm>
          <a:off x="9134475" y="14763750"/>
          <a:ext cx="123825" cy="0"/>
        </a:xfrm>
        <a:custGeom>
          <a:avLst/>
          <a:gdLst>
            <a:gd name="T0" fmla="*/ 0 w 358"/>
            <a:gd name="T1" fmla="*/ 0 h 553"/>
            <a:gd name="T2" fmla="*/ 0 w 358"/>
            <a:gd name="T3" fmla="*/ 0 h 553"/>
            <a:gd name="T4" fmla="*/ 2147483646 w 358"/>
            <a:gd name="T5" fmla="*/ 0 h 553"/>
            <a:gd name="T6" fmla="*/ 0 w 358"/>
            <a:gd name="T7" fmla="*/ 0 h 553"/>
            <a:gd name="T8" fmla="*/ 0 60000 65536"/>
            <a:gd name="T9" fmla="*/ 0 60000 65536"/>
            <a:gd name="T10" fmla="*/ 0 60000 65536"/>
            <a:gd name="T11" fmla="*/ 0 60000 65536"/>
            <a:gd name="T12" fmla="*/ 0 w 358"/>
            <a:gd name="T13" fmla="*/ 0 h 553"/>
            <a:gd name="T14" fmla="*/ 358 w 358"/>
            <a:gd name="T15" fmla="*/ 0 h 553"/>
          </a:gdLst>
          <a:ahLst/>
          <a:cxnLst>
            <a:cxn ang="T8">
              <a:pos x="T0" y="T1"/>
            </a:cxn>
            <a:cxn ang="T9">
              <a:pos x="T2" y="T3"/>
            </a:cxn>
            <a:cxn ang="T10">
              <a:pos x="T4" y="T5"/>
            </a:cxn>
            <a:cxn ang="T11">
              <a:pos x="T6" y="T7"/>
            </a:cxn>
          </a:cxnLst>
          <a:rect l="T12" t="T13" r="T14" b="T15"/>
          <a:pathLst>
            <a:path w="358" h="553">
              <a:moveTo>
                <a:pt x="0" y="552"/>
              </a:moveTo>
              <a:lnTo>
                <a:pt x="0" y="0"/>
              </a:lnTo>
              <a:lnTo>
                <a:pt x="357" y="278"/>
              </a:lnTo>
              <a:lnTo>
                <a:pt x="0" y="552"/>
              </a:lnTo>
            </a:path>
          </a:pathLst>
        </a:custGeom>
        <a:solidFill>
          <a:srgbClr val="FFFFFF"/>
        </a:solidFill>
        <a:ln w="9360">
          <a:solidFill>
            <a:srgbClr val="000000"/>
          </a:solidFill>
          <a:round/>
          <a:headEnd/>
          <a:tailEnd/>
        </a:ln>
      </xdr:spPr>
    </xdr:sp>
    <xdr:clientData/>
  </xdr:twoCellAnchor>
  <xdr:twoCellAnchor>
    <xdr:from>
      <xdr:col>15</xdr:col>
      <xdr:colOff>666750</xdr:colOff>
      <xdr:row>64</xdr:row>
      <xdr:rowOff>0</xdr:rowOff>
    </xdr:from>
    <xdr:to>
      <xdr:col>16</xdr:col>
      <xdr:colOff>57150</xdr:colOff>
      <xdr:row>64</xdr:row>
      <xdr:rowOff>0</xdr:rowOff>
    </xdr:to>
    <xdr:sp macro="" textlink="">
      <xdr:nvSpPr>
        <xdr:cNvPr id="198657" name="Freeform 76">
          <a:extLst>
            <a:ext uri="{FF2B5EF4-FFF2-40B4-BE49-F238E27FC236}">
              <a16:creationId xmlns:a16="http://schemas.microsoft.com/office/drawing/2014/main" id="{A654E837-A89B-F6A1-0E7F-D32DDD125F29}"/>
            </a:ext>
          </a:extLst>
        </xdr:cNvPr>
        <xdr:cNvSpPr>
          <a:spLocks noChangeArrowheads="1"/>
        </xdr:cNvSpPr>
      </xdr:nvSpPr>
      <xdr:spPr bwMode="auto">
        <a:xfrm>
          <a:off x="9134475" y="14763750"/>
          <a:ext cx="123825" cy="0"/>
        </a:xfrm>
        <a:custGeom>
          <a:avLst/>
          <a:gdLst>
            <a:gd name="T0" fmla="*/ 0 w 358"/>
            <a:gd name="T1" fmla="*/ 0 h 556"/>
            <a:gd name="T2" fmla="*/ 0 w 358"/>
            <a:gd name="T3" fmla="*/ 0 h 556"/>
            <a:gd name="T4" fmla="*/ 2147483646 w 358"/>
            <a:gd name="T5" fmla="*/ 0 h 556"/>
            <a:gd name="T6" fmla="*/ 0 w 358"/>
            <a:gd name="T7" fmla="*/ 0 h 556"/>
            <a:gd name="T8" fmla="*/ 0 60000 65536"/>
            <a:gd name="T9" fmla="*/ 0 60000 65536"/>
            <a:gd name="T10" fmla="*/ 0 60000 65536"/>
            <a:gd name="T11" fmla="*/ 0 60000 65536"/>
            <a:gd name="T12" fmla="*/ 0 w 358"/>
            <a:gd name="T13" fmla="*/ 0 h 556"/>
            <a:gd name="T14" fmla="*/ 358 w 358"/>
            <a:gd name="T15" fmla="*/ 0 h 556"/>
          </a:gdLst>
          <a:ahLst/>
          <a:cxnLst>
            <a:cxn ang="T8">
              <a:pos x="T0" y="T1"/>
            </a:cxn>
            <a:cxn ang="T9">
              <a:pos x="T2" y="T3"/>
            </a:cxn>
            <a:cxn ang="T10">
              <a:pos x="T4" y="T5"/>
            </a:cxn>
            <a:cxn ang="T11">
              <a:pos x="T6" y="T7"/>
            </a:cxn>
          </a:cxnLst>
          <a:rect l="T12" t="T13" r="T14" b="T15"/>
          <a:pathLst>
            <a:path w="358" h="556">
              <a:moveTo>
                <a:pt x="0" y="555"/>
              </a:moveTo>
              <a:lnTo>
                <a:pt x="0" y="0"/>
              </a:lnTo>
              <a:lnTo>
                <a:pt x="357" y="279"/>
              </a:lnTo>
              <a:lnTo>
                <a:pt x="0" y="555"/>
              </a:lnTo>
            </a:path>
          </a:pathLst>
        </a:custGeom>
        <a:solidFill>
          <a:srgbClr val="FFFFFF"/>
        </a:solidFill>
        <a:ln w="9360">
          <a:solidFill>
            <a:srgbClr val="000000"/>
          </a:solidFill>
          <a:round/>
          <a:headEnd/>
          <a:tailEnd/>
        </a:ln>
      </xdr:spPr>
    </xdr:sp>
    <xdr:clientData/>
  </xdr:twoCellAnchor>
  <xdr:twoCellAnchor>
    <xdr:from>
      <xdr:col>15</xdr:col>
      <xdr:colOff>666750</xdr:colOff>
      <xdr:row>64</xdr:row>
      <xdr:rowOff>0</xdr:rowOff>
    </xdr:from>
    <xdr:to>
      <xdr:col>16</xdr:col>
      <xdr:colOff>47625</xdr:colOff>
      <xdr:row>64</xdr:row>
      <xdr:rowOff>0</xdr:rowOff>
    </xdr:to>
    <xdr:sp macro="" textlink="">
      <xdr:nvSpPr>
        <xdr:cNvPr id="198658" name="Freeform 77">
          <a:extLst>
            <a:ext uri="{FF2B5EF4-FFF2-40B4-BE49-F238E27FC236}">
              <a16:creationId xmlns:a16="http://schemas.microsoft.com/office/drawing/2014/main" id="{0264164E-A020-7126-150B-287028566DBD}"/>
            </a:ext>
          </a:extLst>
        </xdr:cNvPr>
        <xdr:cNvSpPr>
          <a:spLocks noChangeArrowheads="1"/>
        </xdr:cNvSpPr>
      </xdr:nvSpPr>
      <xdr:spPr bwMode="auto">
        <a:xfrm>
          <a:off x="9134475" y="14763750"/>
          <a:ext cx="114300" cy="0"/>
        </a:xfrm>
        <a:custGeom>
          <a:avLst/>
          <a:gdLst>
            <a:gd name="T0" fmla="*/ 0 w 331"/>
            <a:gd name="T1" fmla="*/ 0 h 556"/>
            <a:gd name="T2" fmla="*/ 0 w 331"/>
            <a:gd name="T3" fmla="*/ 0 h 556"/>
            <a:gd name="T4" fmla="*/ 2147483646 w 331"/>
            <a:gd name="T5" fmla="*/ 0 h 556"/>
            <a:gd name="T6" fmla="*/ 0 w 331"/>
            <a:gd name="T7" fmla="*/ 0 h 556"/>
            <a:gd name="T8" fmla="*/ 0 60000 65536"/>
            <a:gd name="T9" fmla="*/ 0 60000 65536"/>
            <a:gd name="T10" fmla="*/ 0 60000 65536"/>
            <a:gd name="T11" fmla="*/ 0 60000 65536"/>
            <a:gd name="T12" fmla="*/ 0 w 331"/>
            <a:gd name="T13" fmla="*/ 0 h 556"/>
            <a:gd name="T14" fmla="*/ 331 w 331"/>
            <a:gd name="T15" fmla="*/ 0 h 556"/>
          </a:gdLst>
          <a:ahLst/>
          <a:cxnLst>
            <a:cxn ang="T8">
              <a:pos x="T0" y="T1"/>
            </a:cxn>
            <a:cxn ang="T9">
              <a:pos x="T2" y="T3"/>
            </a:cxn>
            <a:cxn ang="T10">
              <a:pos x="T4" y="T5"/>
            </a:cxn>
            <a:cxn ang="T11">
              <a:pos x="T6" y="T7"/>
            </a:cxn>
          </a:cxnLst>
          <a:rect l="T12" t="T13" r="T14" b="T15"/>
          <a:pathLst>
            <a:path w="331" h="556">
              <a:moveTo>
                <a:pt x="0" y="555"/>
              </a:moveTo>
              <a:lnTo>
                <a:pt x="0" y="0"/>
              </a:lnTo>
              <a:lnTo>
                <a:pt x="330" y="279"/>
              </a:lnTo>
              <a:lnTo>
                <a:pt x="0" y="555"/>
              </a:lnTo>
            </a:path>
          </a:pathLst>
        </a:custGeom>
        <a:solidFill>
          <a:srgbClr val="FFFFFF"/>
        </a:solidFill>
        <a:ln w="9360">
          <a:solidFill>
            <a:srgbClr val="000000"/>
          </a:solidFill>
          <a:round/>
          <a:headEnd/>
          <a:tailEnd/>
        </a:ln>
      </xdr:spPr>
    </xdr:sp>
    <xdr:clientData/>
  </xdr:twoCellAnchor>
  <xdr:twoCellAnchor>
    <xdr:from>
      <xdr:col>15</xdr:col>
      <xdr:colOff>666750</xdr:colOff>
      <xdr:row>64</xdr:row>
      <xdr:rowOff>0</xdr:rowOff>
    </xdr:from>
    <xdr:to>
      <xdr:col>16</xdr:col>
      <xdr:colOff>57150</xdr:colOff>
      <xdr:row>64</xdr:row>
      <xdr:rowOff>0</xdr:rowOff>
    </xdr:to>
    <xdr:sp macro="" textlink="">
      <xdr:nvSpPr>
        <xdr:cNvPr id="198659" name="Freeform 78">
          <a:extLst>
            <a:ext uri="{FF2B5EF4-FFF2-40B4-BE49-F238E27FC236}">
              <a16:creationId xmlns:a16="http://schemas.microsoft.com/office/drawing/2014/main" id="{4912BBCB-7016-1C0C-B5CE-91B19DEB07E7}"/>
            </a:ext>
          </a:extLst>
        </xdr:cNvPr>
        <xdr:cNvSpPr>
          <a:spLocks noChangeArrowheads="1"/>
        </xdr:cNvSpPr>
      </xdr:nvSpPr>
      <xdr:spPr bwMode="auto">
        <a:xfrm>
          <a:off x="9134475" y="14763750"/>
          <a:ext cx="123825" cy="0"/>
        </a:xfrm>
        <a:custGeom>
          <a:avLst/>
          <a:gdLst>
            <a:gd name="T0" fmla="*/ 0 w 358"/>
            <a:gd name="T1" fmla="*/ 0 h 553"/>
            <a:gd name="T2" fmla="*/ 0 w 358"/>
            <a:gd name="T3" fmla="*/ 0 h 553"/>
            <a:gd name="T4" fmla="*/ 2147483646 w 358"/>
            <a:gd name="T5" fmla="*/ 0 h 553"/>
            <a:gd name="T6" fmla="*/ 0 w 358"/>
            <a:gd name="T7" fmla="*/ 0 h 553"/>
            <a:gd name="T8" fmla="*/ 0 60000 65536"/>
            <a:gd name="T9" fmla="*/ 0 60000 65536"/>
            <a:gd name="T10" fmla="*/ 0 60000 65536"/>
            <a:gd name="T11" fmla="*/ 0 60000 65536"/>
            <a:gd name="T12" fmla="*/ 0 w 358"/>
            <a:gd name="T13" fmla="*/ 0 h 553"/>
            <a:gd name="T14" fmla="*/ 358 w 358"/>
            <a:gd name="T15" fmla="*/ 0 h 553"/>
          </a:gdLst>
          <a:ahLst/>
          <a:cxnLst>
            <a:cxn ang="T8">
              <a:pos x="T0" y="T1"/>
            </a:cxn>
            <a:cxn ang="T9">
              <a:pos x="T2" y="T3"/>
            </a:cxn>
            <a:cxn ang="T10">
              <a:pos x="T4" y="T5"/>
            </a:cxn>
            <a:cxn ang="T11">
              <a:pos x="T6" y="T7"/>
            </a:cxn>
          </a:cxnLst>
          <a:rect l="T12" t="T13" r="T14" b="T15"/>
          <a:pathLst>
            <a:path w="358" h="553">
              <a:moveTo>
                <a:pt x="0" y="552"/>
              </a:moveTo>
              <a:lnTo>
                <a:pt x="0" y="0"/>
              </a:lnTo>
              <a:lnTo>
                <a:pt x="357" y="278"/>
              </a:lnTo>
              <a:lnTo>
                <a:pt x="0" y="552"/>
              </a:lnTo>
            </a:path>
          </a:pathLst>
        </a:custGeom>
        <a:solidFill>
          <a:srgbClr val="FFFFFF"/>
        </a:solidFill>
        <a:ln w="9360">
          <a:solidFill>
            <a:srgbClr val="000000"/>
          </a:solidFill>
          <a:round/>
          <a:headEnd/>
          <a:tailEnd/>
        </a:ln>
      </xdr:spPr>
    </xdr:sp>
    <xdr:clientData/>
  </xdr:twoCellAnchor>
  <xdr:twoCellAnchor>
    <xdr:from>
      <xdr:col>15</xdr:col>
      <xdr:colOff>666750</xdr:colOff>
      <xdr:row>64</xdr:row>
      <xdr:rowOff>0</xdr:rowOff>
    </xdr:from>
    <xdr:to>
      <xdr:col>16</xdr:col>
      <xdr:colOff>47625</xdr:colOff>
      <xdr:row>64</xdr:row>
      <xdr:rowOff>0</xdr:rowOff>
    </xdr:to>
    <xdr:sp macro="" textlink="">
      <xdr:nvSpPr>
        <xdr:cNvPr id="198660" name="Freeform 79">
          <a:extLst>
            <a:ext uri="{FF2B5EF4-FFF2-40B4-BE49-F238E27FC236}">
              <a16:creationId xmlns:a16="http://schemas.microsoft.com/office/drawing/2014/main" id="{139C3CF5-A63B-8DAA-3976-02202474429A}"/>
            </a:ext>
          </a:extLst>
        </xdr:cNvPr>
        <xdr:cNvSpPr>
          <a:spLocks noChangeArrowheads="1"/>
        </xdr:cNvSpPr>
      </xdr:nvSpPr>
      <xdr:spPr bwMode="auto">
        <a:xfrm>
          <a:off x="9134475" y="14763750"/>
          <a:ext cx="114300" cy="0"/>
        </a:xfrm>
        <a:custGeom>
          <a:avLst/>
          <a:gdLst>
            <a:gd name="T0" fmla="*/ 0 w 331"/>
            <a:gd name="T1" fmla="*/ 0 h 556"/>
            <a:gd name="T2" fmla="*/ 0 w 331"/>
            <a:gd name="T3" fmla="*/ 0 h 556"/>
            <a:gd name="T4" fmla="*/ 2147483646 w 331"/>
            <a:gd name="T5" fmla="*/ 0 h 556"/>
            <a:gd name="T6" fmla="*/ 0 w 331"/>
            <a:gd name="T7" fmla="*/ 0 h 556"/>
            <a:gd name="T8" fmla="*/ 0 60000 65536"/>
            <a:gd name="T9" fmla="*/ 0 60000 65536"/>
            <a:gd name="T10" fmla="*/ 0 60000 65536"/>
            <a:gd name="T11" fmla="*/ 0 60000 65536"/>
            <a:gd name="T12" fmla="*/ 0 w 331"/>
            <a:gd name="T13" fmla="*/ 0 h 556"/>
            <a:gd name="T14" fmla="*/ 331 w 331"/>
            <a:gd name="T15" fmla="*/ 0 h 556"/>
          </a:gdLst>
          <a:ahLst/>
          <a:cxnLst>
            <a:cxn ang="T8">
              <a:pos x="T0" y="T1"/>
            </a:cxn>
            <a:cxn ang="T9">
              <a:pos x="T2" y="T3"/>
            </a:cxn>
            <a:cxn ang="T10">
              <a:pos x="T4" y="T5"/>
            </a:cxn>
            <a:cxn ang="T11">
              <a:pos x="T6" y="T7"/>
            </a:cxn>
          </a:cxnLst>
          <a:rect l="T12" t="T13" r="T14" b="T15"/>
          <a:pathLst>
            <a:path w="331" h="556">
              <a:moveTo>
                <a:pt x="0" y="555"/>
              </a:moveTo>
              <a:lnTo>
                <a:pt x="0" y="0"/>
              </a:lnTo>
              <a:lnTo>
                <a:pt x="330" y="279"/>
              </a:lnTo>
              <a:lnTo>
                <a:pt x="0" y="555"/>
              </a:lnTo>
            </a:path>
          </a:pathLst>
        </a:custGeom>
        <a:solidFill>
          <a:srgbClr val="FFFFFF"/>
        </a:solidFill>
        <a:ln w="9360">
          <a:solidFill>
            <a:srgbClr val="000000"/>
          </a:solidFill>
          <a:round/>
          <a:headEnd/>
          <a:tailEnd/>
        </a:ln>
      </xdr:spPr>
    </xdr:sp>
    <xdr:clientData/>
  </xdr:twoCellAnchor>
  <xdr:twoCellAnchor>
    <xdr:from>
      <xdr:col>15</xdr:col>
      <xdr:colOff>666750</xdr:colOff>
      <xdr:row>64</xdr:row>
      <xdr:rowOff>0</xdr:rowOff>
    </xdr:from>
    <xdr:to>
      <xdr:col>16</xdr:col>
      <xdr:colOff>57150</xdr:colOff>
      <xdr:row>64</xdr:row>
      <xdr:rowOff>0</xdr:rowOff>
    </xdr:to>
    <xdr:sp macro="" textlink="">
      <xdr:nvSpPr>
        <xdr:cNvPr id="198661" name="Freeform 80">
          <a:extLst>
            <a:ext uri="{FF2B5EF4-FFF2-40B4-BE49-F238E27FC236}">
              <a16:creationId xmlns:a16="http://schemas.microsoft.com/office/drawing/2014/main" id="{45CD52BA-37F0-984A-8020-17B365A8F1FB}"/>
            </a:ext>
          </a:extLst>
        </xdr:cNvPr>
        <xdr:cNvSpPr>
          <a:spLocks noChangeArrowheads="1"/>
        </xdr:cNvSpPr>
      </xdr:nvSpPr>
      <xdr:spPr bwMode="auto">
        <a:xfrm>
          <a:off x="9134475" y="14763750"/>
          <a:ext cx="123825" cy="0"/>
        </a:xfrm>
        <a:custGeom>
          <a:avLst/>
          <a:gdLst>
            <a:gd name="T0" fmla="*/ 0 w 358"/>
            <a:gd name="T1" fmla="*/ 0 h 553"/>
            <a:gd name="T2" fmla="*/ 0 w 358"/>
            <a:gd name="T3" fmla="*/ 0 h 553"/>
            <a:gd name="T4" fmla="*/ 2147483646 w 358"/>
            <a:gd name="T5" fmla="*/ 0 h 553"/>
            <a:gd name="T6" fmla="*/ 0 w 358"/>
            <a:gd name="T7" fmla="*/ 0 h 553"/>
            <a:gd name="T8" fmla="*/ 0 60000 65536"/>
            <a:gd name="T9" fmla="*/ 0 60000 65536"/>
            <a:gd name="T10" fmla="*/ 0 60000 65536"/>
            <a:gd name="T11" fmla="*/ 0 60000 65536"/>
            <a:gd name="T12" fmla="*/ 0 w 358"/>
            <a:gd name="T13" fmla="*/ 0 h 553"/>
            <a:gd name="T14" fmla="*/ 358 w 358"/>
            <a:gd name="T15" fmla="*/ 0 h 553"/>
          </a:gdLst>
          <a:ahLst/>
          <a:cxnLst>
            <a:cxn ang="T8">
              <a:pos x="T0" y="T1"/>
            </a:cxn>
            <a:cxn ang="T9">
              <a:pos x="T2" y="T3"/>
            </a:cxn>
            <a:cxn ang="T10">
              <a:pos x="T4" y="T5"/>
            </a:cxn>
            <a:cxn ang="T11">
              <a:pos x="T6" y="T7"/>
            </a:cxn>
          </a:cxnLst>
          <a:rect l="T12" t="T13" r="T14" b="T15"/>
          <a:pathLst>
            <a:path w="358" h="553">
              <a:moveTo>
                <a:pt x="0" y="552"/>
              </a:moveTo>
              <a:lnTo>
                <a:pt x="0" y="0"/>
              </a:lnTo>
              <a:lnTo>
                <a:pt x="357" y="278"/>
              </a:lnTo>
              <a:lnTo>
                <a:pt x="0" y="552"/>
              </a:lnTo>
            </a:path>
          </a:pathLst>
        </a:custGeom>
        <a:solidFill>
          <a:srgbClr val="FFFFFF"/>
        </a:solidFill>
        <a:ln w="9360">
          <a:solidFill>
            <a:srgbClr val="000000"/>
          </a:solidFill>
          <a:round/>
          <a:headEnd/>
          <a:tailEnd/>
        </a:ln>
      </xdr:spPr>
    </xdr:sp>
    <xdr:clientData/>
  </xdr:twoCellAnchor>
  <xdr:twoCellAnchor>
    <xdr:from>
      <xdr:col>15</xdr:col>
      <xdr:colOff>666750</xdr:colOff>
      <xdr:row>64</xdr:row>
      <xdr:rowOff>0</xdr:rowOff>
    </xdr:from>
    <xdr:to>
      <xdr:col>16</xdr:col>
      <xdr:colOff>57150</xdr:colOff>
      <xdr:row>64</xdr:row>
      <xdr:rowOff>0</xdr:rowOff>
    </xdr:to>
    <xdr:sp macro="" textlink="">
      <xdr:nvSpPr>
        <xdr:cNvPr id="198662" name="Freeform 81">
          <a:extLst>
            <a:ext uri="{FF2B5EF4-FFF2-40B4-BE49-F238E27FC236}">
              <a16:creationId xmlns:a16="http://schemas.microsoft.com/office/drawing/2014/main" id="{7D02AB31-11A0-6D45-CE37-C411CE741AB8}"/>
            </a:ext>
          </a:extLst>
        </xdr:cNvPr>
        <xdr:cNvSpPr>
          <a:spLocks noChangeArrowheads="1"/>
        </xdr:cNvSpPr>
      </xdr:nvSpPr>
      <xdr:spPr bwMode="auto">
        <a:xfrm>
          <a:off x="9134475" y="14763750"/>
          <a:ext cx="123825" cy="0"/>
        </a:xfrm>
        <a:custGeom>
          <a:avLst/>
          <a:gdLst>
            <a:gd name="T0" fmla="*/ 0 w 358"/>
            <a:gd name="T1" fmla="*/ 0 h 553"/>
            <a:gd name="T2" fmla="*/ 0 w 358"/>
            <a:gd name="T3" fmla="*/ 0 h 553"/>
            <a:gd name="T4" fmla="*/ 2147483646 w 358"/>
            <a:gd name="T5" fmla="*/ 0 h 553"/>
            <a:gd name="T6" fmla="*/ 0 w 358"/>
            <a:gd name="T7" fmla="*/ 0 h 553"/>
            <a:gd name="T8" fmla="*/ 0 60000 65536"/>
            <a:gd name="T9" fmla="*/ 0 60000 65536"/>
            <a:gd name="T10" fmla="*/ 0 60000 65536"/>
            <a:gd name="T11" fmla="*/ 0 60000 65536"/>
            <a:gd name="T12" fmla="*/ 0 w 358"/>
            <a:gd name="T13" fmla="*/ 0 h 553"/>
            <a:gd name="T14" fmla="*/ 358 w 358"/>
            <a:gd name="T15" fmla="*/ 0 h 553"/>
          </a:gdLst>
          <a:ahLst/>
          <a:cxnLst>
            <a:cxn ang="T8">
              <a:pos x="T0" y="T1"/>
            </a:cxn>
            <a:cxn ang="T9">
              <a:pos x="T2" y="T3"/>
            </a:cxn>
            <a:cxn ang="T10">
              <a:pos x="T4" y="T5"/>
            </a:cxn>
            <a:cxn ang="T11">
              <a:pos x="T6" y="T7"/>
            </a:cxn>
          </a:cxnLst>
          <a:rect l="T12" t="T13" r="T14" b="T15"/>
          <a:pathLst>
            <a:path w="358" h="553">
              <a:moveTo>
                <a:pt x="0" y="552"/>
              </a:moveTo>
              <a:lnTo>
                <a:pt x="0" y="0"/>
              </a:lnTo>
              <a:lnTo>
                <a:pt x="357" y="278"/>
              </a:lnTo>
              <a:lnTo>
                <a:pt x="0" y="552"/>
              </a:lnTo>
            </a:path>
          </a:pathLst>
        </a:custGeom>
        <a:solidFill>
          <a:srgbClr val="FFFFFF"/>
        </a:solidFill>
        <a:ln w="9360">
          <a:solidFill>
            <a:srgbClr val="000000"/>
          </a:solidFill>
          <a:round/>
          <a:headEnd/>
          <a:tailEnd/>
        </a:ln>
      </xdr:spPr>
    </xdr:sp>
    <xdr:clientData/>
  </xdr:twoCellAnchor>
  <xdr:twoCellAnchor>
    <xdr:from>
      <xdr:col>15</xdr:col>
      <xdr:colOff>666750</xdr:colOff>
      <xdr:row>64</xdr:row>
      <xdr:rowOff>0</xdr:rowOff>
    </xdr:from>
    <xdr:to>
      <xdr:col>16</xdr:col>
      <xdr:colOff>57150</xdr:colOff>
      <xdr:row>64</xdr:row>
      <xdr:rowOff>0</xdr:rowOff>
    </xdr:to>
    <xdr:sp macro="" textlink="">
      <xdr:nvSpPr>
        <xdr:cNvPr id="198663" name="Freeform 82">
          <a:extLst>
            <a:ext uri="{FF2B5EF4-FFF2-40B4-BE49-F238E27FC236}">
              <a16:creationId xmlns:a16="http://schemas.microsoft.com/office/drawing/2014/main" id="{053B8ECB-CE0C-BBC5-4644-D0A5FA4910DA}"/>
            </a:ext>
          </a:extLst>
        </xdr:cNvPr>
        <xdr:cNvSpPr>
          <a:spLocks noChangeArrowheads="1"/>
        </xdr:cNvSpPr>
      </xdr:nvSpPr>
      <xdr:spPr bwMode="auto">
        <a:xfrm>
          <a:off x="9134475" y="14763750"/>
          <a:ext cx="123825" cy="0"/>
        </a:xfrm>
        <a:custGeom>
          <a:avLst/>
          <a:gdLst>
            <a:gd name="T0" fmla="*/ 0 w 358"/>
            <a:gd name="T1" fmla="*/ 0 h 556"/>
            <a:gd name="T2" fmla="*/ 0 w 358"/>
            <a:gd name="T3" fmla="*/ 0 h 556"/>
            <a:gd name="T4" fmla="*/ 2147483646 w 358"/>
            <a:gd name="T5" fmla="*/ 0 h 556"/>
            <a:gd name="T6" fmla="*/ 0 w 358"/>
            <a:gd name="T7" fmla="*/ 0 h 556"/>
            <a:gd name="T8" fmla="*/ 0 60000 65536"/>
            <a:gd name="T9" fmla="*/ 0 60000 65536"/>
            <a:gd name="T10" fmla="*/ 0 60000 65536"/>
            <a:gd name="T11" fmla="*/ 0 60000 65536"/>
            <a:gd name="T12" fmla="*/ 0 w 358"/>
            <a:gd name="T13" fmla="*/ 0 h 556"/>
            <a:gd name="T14" fmla="*/ 358 w 358"/>
            <a:gd name="T15" fmla="*/ 0 h 556"/>
          </a:gdLst>
          <a:ahLst/>
          <a:cxnLst>
            <a:cxn ang="T8">
              <a:pos x="T0" y="T1"/>
            </a:cxn>
            <a:cxn ang="T9">
              <a:pos x="T2" y="T3"/>
            </a:cxn>
            <a:cxn ang="T10">
              <a:pos x="T4" y="T5"/>
            </a:cxn>
            <a:cxn ang="T11">
              <a:pos x="T6" y="T7"/>
            </a:cxn>
          </a:cxnLst>
          <a:rect l="T12" t="T13" r="T14" b="T15"/>
          <a:pathLst>
            <a:path w="358" h="556">
              <a:moveTo>
                <a:pt x="0" y="555"/>
              </a:moveTo>
              <a:lnTo>
                <a:pt x="0" y="0"/>
              </a:lnTo>
              <a:lnTo>
                <a:pt x="357" y="279"/>
              </a:lnTo>
              <a:lnTo>
                <a:pt x="0" y="555"/>
              </a:lnTo>
            </a:path>
          </a:pathLst>
        </a:custGeom>
        <a:solidFill>
          <a:srgbClr val="FFFFFF"/>
        </a:solidFill>
        <a:ln w="9360">
          <a:solidFill>
            <a:srgbClr val="000000"/>
          </a:solidFill>
          <a:round/>
          <a:headEnd/>
          <a:tailEnd/>
        </a:ln>
      </xdr:spPr>
    </xdr:sp>
    <xdr:clientData/>
  </xdr:twoCellAnchor>
  <xdr:twoCellAnchor>
    <xdr:from>
      <xdr:col>15</xdr:col>
      <xdr:colOff>666750</xdr:colOff>
      <xdr:row>64</xdr:row>
      <xdr:rowOff>0</xdr:rowOff>
    </xdr:from>
    <xdr:to>
      <xdr:col>16</xdr:col>
      <xdr:colOff>57150</xdr:colOff>
      <xdr:row>64</xdr:row>
      <xdr:rowOff>0</xdr:rowOff>
    </xdr:to>
    <xdr:sp macro="" textlink="">
      <xdr:nvSpPr>
        <xdr:cNvPr id="198664" name="Freeform 83">
          <a:extLst>
            <a:ext uri="{FF2B5EF4-FFF2-40B4-BE49-F238E27FC236}">
              <a16:creationId xmlns:a16="http://schemas.microsoft.com/office/drawing/2014/main" id="{D480CB1C-B840-6B38-6FC1-6D9D8D20A6EE}"/>
            </a:ext>
          </a:extLst>
        </xdr:cNvPr>
        <xdr:cNvSpPr>
          <a:spLocks noChangeArrowheads="1"/>
        </xdr:cNvSpPr>
      </xdr:nvSpPr>
      <xdr:spPr bwMode="auto">
        <a:xfrm>
          <a:off x="9134475" y="14763750"/>
          <a:ext cx="123825" cy="0"/>
        </a:xfrm>
        <a:custGeom>
          <a:avLst/>
          <a:gdLst>
            <a:gd name="T0" fmla="*/ 0 w 358"/>
            <a:gd name="T1" fmla="*/ 0 h 553"/>
            <a:gd name="T2" fmla="*/ 0 w 358"/>
            <a:gd name="T3" fmla="*/ 0 h 553"/>
            <a:gd name="T4" fmla="*/ 2147483646 w 358"/>
            <a:gd name="T5" fmla="*/ 0 h 553"/>
            <a:gd name="T6" fmla="*/ 0 w 358"/>
            <a:gd name="T7" fmla="*/ 0 h 553"/>
            <a:gd name="T8" fmla="*/ 0 60000 65536"/>
            <a:gd name="T9" fmla="*/ 0 60000 65536"/>
            <a:gd name="T10" fmla="*/ 0 60000 65536"/>
            <a:gd name="T11" fmla="*/ 0 60000 65536"/>
            <a:gd name="T12" fmla="*/ 0 w 358"/>
            <a:gd name="T13" fmla="*/ 0 h 553"/>
            <a:gd name="T14" fmla="*/ 358 w 358"/>
            <a:gd name="T15" fmla="*/ 0 h 553"/>
          </a:gdLst>
          <a:ahLst/>
          <a:cxnLst>
            <a:cxn ang="T8">
              <a:pos x="T0" y="T1"/>
            </a:cxn>
            <a:cxn ang="T9">
              <a:pos x="T2" y="T3"/>
            </a:cxn>
            <a:cxn ang="T10">
              <a:pos x="T4" y="T5"/>
            </a:cxn>
            <a:cxn ang="T11">
              <a:pos x="T6" y="T7"/>
            </a:cxn>
          </a:cxnLst>
          <a:rect l="T12" t="T13" r="T14" b="T15"/>
          <a:pathLst>
            <a:path w="358" h="553">
              <a:moveTo>
                <a:pt x="0" y="552"/>
              </a:moveTo>
              <a:lnTo>
                <a:pt x="0" y="0"/>
              </a:lnTo>
              <a:lnTo>
                <a:pt x="357" y="278"/>
              </a:lnTo>
              <a:lnTo>
                <a:pt x="0" y="552"/>
              </a:lnTo>
            </a:path>
          </a:pathLst>
        </a:custGeom>
        <a:solidFill>
          <a:srgbClr val="FFFFFF"/>
        </a:solidFill>
        <a:ln w="9360">
          <a:solidFill>
            <a:srgbClr val="000000"/>
          </a:solidFill>
          <a:round/>
          <a:headEnd/>
          <a:tailEnd/>
        </a:ln>
      </xdr:spPr>
    </xdr:sp>
    <xdr:clientData/>
  </xdr:twoCellAnchor>
  <xdr:twoCellAnchor>
    <xdr:from>
      <xdr:col>15</xdr:col>
      <xdr:colOff>666750</xdr:colOff>
      <xdr:row>64</xdr:row>
      <xdr:rowOff>0</xdr:rowOff>
    </xdr:from>
    <xdr:to>
      <xdr:col>16</xdr:col>
      <xdr:colOff>57150</xdr:colOff>
      <xdr:row>64</xdr:row>
      <xdr:rowOff>0</xdr:rowOff>
    </xdr:to>
    <xdr:sp macro="" textlink="">
      <xdr:nvSpPr>
        <xdr:cNvPr id="198665" name="Freeform 84">
          <a:extLst>
            <a:ext uri="{FF2B5EF4-FFF2-40B4-BE49-F238E27FC236}">
              <a16:creationId xmlns:a16="http://schemas.microsoft.com/office/drawing/2014/main" id="{6ABED29F-E044-9BED-E008-B95E6FCF5C41}"/>
            </a:ext>
          </a:extLst>
        </xdr:cNvPr>
        <xdr:cNvSpPr>
          <a:spLocks noChangeArrowheads="1"/>
        </xdr:cNvSpPr>
      </xdr:nvSpPr>
      <xdr:spPr bwMode="auto">
        <a:xfrm>
          <a:off x="9134475" y="14763750"/>
          <a:ext cx="123825" cy="0"/>
        </a:xfrm>
        <a:custGeom>
          <a:avLst/>
          <a:gdLst>
            <a:gd name="T0" fmla="*/ 0 w 358"/>
            <a:gd name="T1" fmla="*/ 0 h 553"/>
            <a:gd name="T2" fmla="*/ 0 w 358"/>
            <a:gd name="T3" fmla="*/ 0 h 553"/>
            <a:gd name="T4" fmla="*/ 2147483646 w 358"/>
            <a:gd name="T5" fmla="*/ 0 h 553"/>
            <a:gd name="T6" fmla="*/ 0 w 358"/>
            <a:gd name="T7" fmla="*/ 0 h 553"/>
            <a:gd name="T8" fmla="*/ 0 60000 65536"/>
            <a:gd name="T9" fmla="*/ 0 60000 65536"/>
            <a:gd name="T10" fmla="*/ 0 60000 65536"/>
            <a:gd name="T11" fmla="*/ 0 60000 65536"/>
            <a:gd name="T12" fmla="*/ 0 w 358"/>
            <a:gd name="T13" fmla="*/ 0 h 553"/>
            <a:gd name="T14" fmla="*/ 358 w 358"/>
            <a:gd name="T15" fmla="*/ 0 h 553"/>
          </a:gdLst>
          <a:ahLst/>
          <a:cxnLst>
            <a:cxn ang="T8">
              <a:pos x="T0" y="T1"/>
            </a:cxn>
            <a:cxn ang="T9">
              <a:pos x="T2" y="T3"/>
            </a:cxn>
            <a:cxn ang="T10">
              <a:pos x="T4" y="T5"/>
            </a:cxn>
            <a:cxn ang="T11">
              <a:pos x="T6" y="T7"/>
            </a:cxn>
          </a:cxnLst>
          <a:rect l="T12" t="T13" r="T14" b="T15"/>
          <a:pathLst>
            <a:path w="358" h="553">
              <a:moveTo>
                <a:pt x="0" y="552"/>
              </a:moveTo>
              <a:lnTo>
                <a:pt x="0" y="0"/>
              </a:lnTo>
              <a:lnTo>
                <a:pt x="357" y="278"/>
              </a:lnTo>
              <a:lnTo>
                <a:pt x="0" y="552"/>
              </a:lnTo>
            </a:path>
          </a:pathLst>
        </a:custGeom>
        <a:solidFill>
          <a:srgbClr val="FFFFFF"/>
        </a:solidFill>
        <a:ln w="9360">
          <a:solidFill>
            <a:srgbClr val="000000"/>
          </a:solidFill>
          <a:round/>
          <a:headEnd/>
          <a:tailEnd/>
        </a:ln>
      </xdr:spPr>
    </xdr:sp>
    <xdr:clientData/>
  </xdr:twoCellAnchor>
  <xdr:twoCellAnchor>
    <xdr:from>
      <xdr:col>15</xdr:col>
      <xdr:colOff>666750</xdr:colOff>
      <xdr:row>64</xdr:row>
      <xdr:rowOff>0</xdr:rowOff>
    </xdr:from>
    <xdr:to>
      <xdr:col>16</xdr:col>
      <xdr:colOff>57150</xdr:colOff>
      <xdr:row>64</xdr:row>
      <xdr:rowOff>0</xdr:rowOff>
    </xdr:to>
    <xdr:sp macro="" textlink="">
      <xdr:nvSpPr>
        <xdr:cNvPr id="198666" name="Freeform 85">
          <a:extLst>
            <a:ext uri="{FF2B5EF4-FFF2-40B4-BE49-F238E27FC236}">
              <a16:creationId xmlns:a16="http://schemas.microsoft.com/office/drawing/2014/main" id="{29837ACB-E633-D2D0-398D-84F9AF575FD5}"/>
            </a:ext>
          </a:extLst>
        </xdr:cNvPr>
        <xdr:cNvSpPr>
          <a:spLocks noChangeArrowheads="1"/>
        </xdr:cNvSpPr>
      </xdr:nvSpPr>
      <xdr:spPr bwMode="auto">
        <a:xfrm>
          <a:off x="9134475" y="14763750"/>
          <a:ext cx="123825" cy="0"/>
        </a:xfrm>
        <a:custGeom>
          <a:avLst/>
          <a:gdLst>
            <a:gd name="T0" fmla="*/ 0 w 358"/>
            <a:gd name="T1" fmla="*/ 0 h 556"/>
            <a:gd name="T2" fmla="*/ 0 w 358"/>
            <a:gd name="T3" fmla="*/ 0 h 556"/>
            <a:gd name="T4" fmla="*/ 2147483646 w 358"/>
            <a:gd name="T5" fmla="*/ 0 h 556"/>
            <a:gd name="T6" fmla="*/ 0 w 358"/>
            <a:gd name="T7" fmla="*/ 0 h 556"/>
            <a:gd name="T8" fmla="*/ 0 60000 65536"/>
            <a:gd name="T9" fmla="*/ 0 60000 65536"/>
            <a:gd name="T10" fmla="*/ 0 60000 65536"/>
            <a:gd name="T11" fmla="*/ 0 60000 65536"/>
            <a:gd name="T12" fmla="*/ 0 w 358"/>
            <a:gd name="T13" fmla="*/ 0 h 556"/>
            <a:gd name="T14" fmla="*/ 358 w 358"/>
            <a:gd name="T15" fmla="*/ 0 h 556"/>
          </a:gdLst>
          <a:ahLst/>
          <a:cxnLst>
            <a:cxn ang="T8">
              <a:pos x="T0" y="T1"/>
            </a:cxn>
            <a:cxn ang="T9">
              <a:pos x="T2" y="T3"/>
            </a:cxn>
            <a:cxn ang="T10">
              <a:pos x="T4" y="T5"/>
            </a:cxn>
            <a:cxn ang="T11">
              <a:pos x="T6" y="T7"/>
            </a:cxn>
          </a:cxnLst>
          <a:rect l="T12" t="T13" r="T14" b="T15"/>
          <a:pathLst>
            <a:path w="358" h="556">
              <a:moveTo>
                <a:pt x="0" y="555"/>
              </a:moveTo>
              <a:lnTo>
                <a:pt x="0" y="0"/>
              </a:lnTo>
              <a:lnTo>
                <a:pt x="357" y="279"/>
              </a:lnTo>
              <a:lnTo>
                <a:pt x="0" y="555"/>
              </a:lnTo>
            </a:path>
          </a:pathLst>
        </a:custGeom>
        <a:solidFill>
          <a:srgbClr val="FFFFFF"/>
        </a:solidFill>
        <a:ln w="9360">
          <a:solidFill>
            <a:srgbClr val="000000"/>
          </a:solidFill>
          <a:round/>
          <a:headEnd/>
          <a:tailEnd/>
        </a:ln>
      </xdr:spPr>
    </xdr:sp>
    <xdr:clientData/>
  </xdr:twoCellAnchor>
  <xdr:twoCellAnchor>
    <xdr:from>
      <xdr:col>7</xdr:col>
      <xdr:colOff>133350</xdr:colOff>
      <xdr:row>64</xdr:row>
      <xdr:rowOff>0</xdr:rowOff>
    </xdr:from>
    <xdr:to>
      <xdr:col>7</xdr:col>
      <xdr:colOff>257175</xdr:colOff>
      <xdr:row>64</xdr:row>
      <xdr:rowOff>0</xdr:rowOff>
    </xdr:to>
    <xdr:sp macro="" textlink="">
      <xdr:nvSpPr>
        <xdr:cNvPr id="198667" name="Freeform 86">
          <a:extLst>
            <a:ext uri="{FF2B5EF4-FFF2-40B4-BE49-F238E27FC236}">
              <a16:creationId xmlns:a16="http://schemas.microsoft.com/office/drawing/2014/main" id="{CB9287FD-9D58-795B-F864-F7889256807A}"/>
            </a:ext>
          </a:extLst>
        </xdr:cNvPr>
        <xdr:cNvSpPr>
          <a:spLocks noChangeArrowheads="1"/>
        </xdr:cNvSpPr>
      </xdr:nvSpPr>
      <xdr:spPr bwMode="auto">
        <a:xfrm>
          <a:off x="4562475" y="14763750"/>
          <a:ext cx="123825" cy="0"/>
        </a:xfrm>
        <a:custGeom>
          <a:avLst/>
          <a:gdLst>
            <a:gd name="T0" fmla="*/ 2147483646 w 358"/>
            <a:gd name="T1" fmla="*/ 0 h 239"/>
            <a:gd name="T2" fmla="*/ 0 w 358"/>
            <a:gd name="T3" fmla="*/ 0 h 239"/>
            <a:gd name="T4" fmla="*/ 0 w 358"/>
            <a:gd name="T5" fmla="*/ 0 h 239"/>
            <a:gd name="T6" fmla="*/ 2147483646 w 358"/>
            <a:gd name="T7" fmla="*/ 0 h 239"/>
            <a:gd name="T8" fmla="*/ 2147483646 w 358"/>
            <a:gd name="T9" fmla="*/ 0 h 239"/>
            <a:gd name="T10" fmla="*/ 2147483646 w 358"/>
            <a:gd name="T11" fmla="*/ 0 h 239"/>
            <a:gd name="T12" fmla="*/ 0 w 358"/>
            <a:gd name="T13" fmla="*/ 0 h 239"/>
            <a:gd name="T14" fmla="*/ 0 w 358"/>
            <a:gd name="T15" fmla="*/ 0 h 239"/>
            <a:gd name="T16" fmla="*/ 2147483646 w 358"/>
            <a:gd name="T17" fmla="*/ 0 h 239"/>
            <a:gd name="T18" fmla="*/ 2147483646 w 358"/>
            <a:gd name="T19" fmla="*/ 0 h 239"/>
            <a:gd name="T20" fmla="*/ 0 60000 65536"/>
            <a:gd name="T21" fmla="*/ 0 60000 65536"/>
            <a:gd name="T22" fmla="*/ 0 60000 65536"/>
            <a:gd name="T23" fmla="*/ 0 60000 65536"/>
            <a:gd name="T24" fmla="*/ 0 60000 65536"/>
            <a:gd name="T25" fmla="*/ 0 60000 65536"/>
            <a:gd name="T26" fmla="*/ 0 60000 65536"/>
            <a:gd name="T27" fmla="*/ 0 60000 65536"/>
            <a:gd name="T28" fmla="*/ 0 60000 65536"/>
            <a:gd name="T29" fmla="*/ 0 60000 65536"/>
            <a:gd name="T30" fmla="*/ 0 w 358"/>
            <a:gd name="T31" fmla="*/ 0 h 239"/>
            <a:gd name="T32" fmla="*/ 358 w 358"/>
            <a:gd name="T33" fmla="*/ 0 h 239"/>
          </a:gdLst>
          <a:ahLst/>
          <a:cxnLst>
            <a:cxn ang="T20">
              <a:pos x="T0" y="T1"/>
            </a:cxn>
            <a:cxn ang="T21">
              <a:pos x="T2" y="T3"/>
            </a:cxn>
            <a:cxn ang="T22">
              <a:pos x="T4" y="T5"/>
            </a:cxn>
            <a:cxn ang="T23">
              <a:pos x="T6" y="T7"/>
            </a:cxn>
            <a:cxn ang="T24">
              <a:pos x="T8" y="T9"/>
            </a:cxn>
            <a:cxn ang="T25">
              <a:pos x="T10" y="T11"/>
            </a:cxn>
            <a:cxn ang="T26">
              <a:pos x="T12" y="T13"/>
            </a:cxn>
            <a:cxn ang="T27">
              <a:pos x="T14" y="T15"/>
            </a:cxn>
            <a:cxn ang="T28">
              <a:pos x="T16" y="T17"/>
            </a:cxn>
            <a:cxn ang="T29">
              <a:pos x="T18" y="T19"/>
            </a:cxn>
          </a:cxnLst>
          <a:rect l="T30" t="T31" r="T32" b="T33"/>
          <a:pathLst>
            <a:path w="358" h="239">
              <a:moveTo>
                <a:pt x="357" y="238"/>
              </a:moveTo>
              <a:lnTo>
                <a:pt x="0" y="238"/>
              </a:lnTo>
              <a:lnTo>
                <a:pt x="0" y="173"/>
              </a:lnTo>
              <a:lnTo>
                <a:pt x="357" y="173"/>
              </a:lnTo>
              <a:lnTo>
                <a:pt x="357" y="238"/>
              </a:lnTo>
              <a:close/>
              <a:moveTo>
                <a:pt x="357" y="63"/>
              </a:moveTo>
              <a:lnTo>
                <a:pt x="0" y="63"/>
              </a:lnTo>
              <a:lnTo>
                <a:pt x="0" y="0"/>
              </a:lnTo>
              <a:lnTo>
                <a:pt x="357" y="0"/>
              </a:lnTo>
              <a:lnTo>
                <a:pt x="357" y="63"/>
              </a:lnTo>
              <a:close/>
            </a:path>
          </a:pathLst>
        </a:custGeom>
        <a:solidFill>
          <a:srgbClr val="000000"/>
        </a:solidFill>
        <a:ln w="9360">
          <a:solidFill>
            <a:srgbClr val="000000"/>
          </a:solidFill>
          <a:round/>
          <a:headEnd/>
          <a:tailEnd/>
        </a:ln>
      </xdr:spPr>
    </xdr:sp>
    <xdr:clientData/>
  </xdr:twoCellAnchor>
  <xdr:twoCellAnchor>
    <xdr:from>
      <xdr:col>15</xdr:col>
      <xdr:colOff>561975</xdr:colOff>
      <xdr:row>64</xdr:row>
      <xdr:rowOff>0</xdr:rowOff>
    </xdr:from>
    <xdr:to>
      <xdr:col>16</xdr:col>
      <xdr:colOff>123825</xdr:colOff>
      <xdr:row>64</xdr:row>
      <xdr:rowOff>0</xdr:rowOff>
    </xdr:to>
    <xdr:pic>
      <xdr:nvPicPr>
        <xdr:cNvPr id="198668" name="Picture 87">
          <a:extLst>
            <a:ext uri="{FF2B5EF4-FFF2-40B4-BE49-F238E27FC236}">
              <a16:creationId xmlns:a16="http://schemas.microsoft.com/office/drawing/2014/main" id="{D8BA796D-9BBC-FE43-770B-83BFD8249BB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029700" y="14763750"/>
          <a:ext cx="2952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1276350</xdr:colOff>
      <xdr:row>61</xdr:row>
      <xdr:rowOff>419100</xdr:rowOff>
    </xdr:from>
    <xdr:to>
      <xdr:col>3</xdr:col>
      <xdr:colOff>1581150</xdr:colOff>
      <xdr:row>71</xdr:row>
      <xdr:rowOff>95250</xdr:rowOff>
    </xdr:to>
    <xdr:sp macro="" textlink="">
      <xdr:nvSpPr>
        <xdr:cNvPr id="198669" name="Line 88">
          <a:extLst>
            <a:ext uri="{FF2B5EF4-FFF2-40B4-BE49-F238E27FC236}">
              <a16:creationId xmlns:a16="http://schemas.microsoft.com/office/drawing/2014/main" id="{FFA6234C-B4D3-5AAF-70A7-565CAA01E6F3}"/>
            </a:ext>
          </a:extLst>
        </xdr:cNvPr>
        <xdr:cNvSpPr>
          <a:spLocks noChangeShapeType="1"/>
        </xdr:cNvSpPr>
      </xdr:nvSpPr>
      <xdr:spPr bwMode="auto">
        <a:xfrm flipH="1" flipV="1">
          <a:off x="2133600" y="13820775"/>
          <a:ext cx="304800" cy="245745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15</xdr:col>
      <xdr:colOff>9525</xdr:colOff>
      <xdr:row>62</xdr:row>
      <xdr:rowOff>9525</xdr:rowOff>
    </xdr:from>
    <xdr:to>
      <xdr:col>15</xdr:col>
      <xdr:colOff>723900</xdr:colOff>
      <xdr:row>63</xdr:row>
      <xdr:rowOff>0</xdr:rowOff>
    </xdr:to>
    <xdr:pic>
      <xdr:nvPicPr>
        <xdr:cNvPr id="198670" name="Picture 89">
          <a:extLst>
            <a:ext uri="{FF2B5EF4-FFF2-40B4-BE49-F238E27FC236}">
              <a16:creationId xmlns:a16="http://schemas.microsoft.com/office/drawing/2014/main" id="{68DDA3DF-331F-BF73-B689-E70322DBC56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477250" y="13944600"/>
          <a:ext cx="714375"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476250</xdr:colOff>
      <xdr:row>64</xdr:row>
      <xdr:rowOff>28575</xdr:rowOff>
    </xdr:from>
    <xdr:to>
      <xdr:col>6</xdr:col>
      <xdr:colOff>504825</xdr:colOff>
      <xdr:row>64</xdr:row>
      <xdr:rowOff>228600</xdr:rowOff>
    </xdr:to>
    <xdr:sp macro="" textlink="">
      <xdr:nvSpPr>
        <xdr:cNvPr id="198671" name="Freeform 90">
          <a:extLst>
            <a:ext uri="{FF2B5EF4-FFF2-40B4-BE49-F238E27FC236}">
              <a16:creationId xmlns:a16="http://schemas.microsoft.com/office/drawing/2014/main" id="{AC8F80E8-4697-848B-893E-C9229F8EE90C}"/>
            </a:ext>
          </a:extLst>
        </xdr:cNvPr>
        <xdr:cNvSpPr>
          <a:spLocks noChangeArrowheads="1"/>
        </xdr:cNvSpPr>
      </xdr:nvSpPr>
      <xdr:spPr bwMode="auto">
        <a:xfrm>
          <a:off x="4352925" y="14792325"/>
          <a:ext cx="28575" cy="200025"/>
        </a:xfrm>
        <a:custGeom>
          <a:avLst/>
          <a:gdLst>
            <a:gd name="T0" fmla="*/ 0 w 443"/>
            <a:gd name="T1" fmla="*/ 2147483646 h 554"/>
            <a:gd name="T2" fmla="*/ 0 w 443"/>
            <a:gd name="T3" fmla="*/ 0 h 554"/>
            <a:gd name="T4" fmla="*/ 2147483646 w 443"/>
            <a:gd name="T5" fmla="*/ 2147483646 h 554"/>
            <a:gd name="T6" fmla="*/ 0 w 443"/>
            <a:gd name="T7" fmla="*/ 2147483646 h 554"/>
            <a:gd name="T8" fmla="*/ 0 60000 65536"/>
            <a:gd name="T9" fmla="*/ 0 60000 65536"/>
            <a:gd name="T10" fmla="*/ 0 60000 65536"/>
            <a:gd name="T11" fmla="*/ 0 60000 65536"/>
            <a:gd name="T12" fmla="*/ 0 w 443"/>
            <a:gd name="T13" fmla="*/ 0 h 554"/>
            <a:gd name="T14" fmla="*/ 443 w 443"/>
            <a:gd name="T15" fmla="*/ 554 h 554"/>
          </a:gdLst>
          <a:ahLst/>
          <a:cxnLst>
            <a:cxn ang="T8">
              <a:pos x="T0" y="T1"/>
            </a:cxn>
            <a:cxn ang="T9">
              <a:pos x="T2" y="T3"/>
            </a:cxn>
            <a:cxn ang="T10">
              <a:pos x="T4" y="T5"/>
            </a:cxn>
            <a:cxn ang="T11">
              <a:pos x="T6" y="T7"/>
            </a:cxn>
          </a:cxnLst>
          <a:rect l="T12" t="T13" r="T14" b="T15"/>
          <a:pathLst>
            <a:path w="443" h="554">
              <a:moveTo>
                <a:pt x="0" y="553"/>
              </a:moveTo>
              <a:lnTo>
                <a:pt x="0" y="0"/>
              </a:lnTo>
              <a:lnTo>
                <a:pt x="442" y="278"/>
              </a:lnTo>
              <a:lnTo>
                <a:pt x="0" y="553"/>
              </a:lnTo>
            </a:path>
          </a:pathLst>
        </a:custGeom>
        <a:solidFill>
          <a:srgbClr val="FFFFFF"/>
        </a:solidFill>
        <a:ln w="9360">
          <a:solidFill>
            <a:srgbClr val="000000"/>
          </a:solidFill>
          <a:round/>
          <a:headEnd/>
          <a:tailEnd/>
        </a:ln>
      </xdr:spPr>
    </xdr:sp>
    <xdr:clientData/>
  </xdr:twoCellAnchor>
  <xdr:twoCellAnchor>
    <xdr:from>
      <xdr:col>15</xdr:col>
      <xdr:colOff>666750</xdr:colOff>
      <xdr:row>65</xdr:row>
      <xdr:rowOff>47625</xdr:rowOff>
    </xdr:from>
    <xdr:to>
      <xdr:col>16</xdr:col>
      <xdr:colOff>57150</xdr:colOff>
      <xdr:row>65</xdr:row>
      <xdr:rowOff>247650</xdr:rowOff>
    </xdr:to>
    <xdr:sp macro="" textlink="">
      <xdr:nvSpPr>
        <xdr:cNvPr id="198672" name="Freeform 91">
          <a:extLst>
            <a:ext uri="{FF2B5EF4-FFF2-40B4-BE49-F238E27FC236}">
              <a16:creationId xmlns:a16="http://schemas.microsoft.com/office/drawing/2014/main" id="{96B9F08B-9578-E140-DE14-94605863068B}"/>
            </a:ext>
          </a:extLst>
        </xdr:cNvPr>
        <xdr:cNvSpPr>
          <a:spLocks noChangeArrowheads="1"/>
        </xdr:cNvSpPr>
      </xdr:nvSpPr>
      <xdr:spPr bwMode="auto">
        <a:xfrm>
          <a:off x="9134475" y="15116175"/>
          <a:ext cx="123825" cy="200025"/>
        </a:xfrm>
        <a:custGeom>
          <a:avLst/>
          <a:gdLst>
            <a:gd name="T0" fmla="*/ 0 w 358"/>
            <a:gd name="T1" fmla="*/ 2147483646 h 556"/>
            <a:gd name="T2" fmla="*/ 0 w 358"/>
            <a:gd name="T3" fmla="*/ 0 h 556"/>
            <a:gd name="T4" fmla="*/ 2147483646 w 358"/>
            <a:gd name="T5" fmla="*/ 2147483646 h 556"/>
            <a:gd name="T6" fmla="*/ 0 w 358"/>
            <a:gd name="T7" fmla="*/ 2147483646 h 556"/>
            <a:gd name="T8" fmla="*/ 0 60000 65536"/>
            <a:gd name="T9" fmla="*/ 0 60000 65536"/>
            <a:gd name="T10" fmla="*/ 0 60000 65536"/>
            <a:gd name="T11" fmla="*/ 0 60000 65536"/>
            <a:gd name="T12" fmla="*/ 0 w 358"/>
            <a:gd name="T13" fmla="*/ 0 h 556"/>
            <a:gd name="T14" fmla="*/ 358 w 358"/>
            <a:gd name="T15" fmla="*/ 556 h 556"/>
          </a:gdLst>
          <a:ahLst/>
          <a:cxnLst>
            <a:cxn ang="T8">
              <a:pos x="T0" y="T1"/>
            </a:cxn>
            <a:cxn ang="T9">
              <a:pos x="T2" y="T3"/>
            </a:cxn>
            <a:cxn ang="T10">
              <a:pos x="T4" y="T5"/>
            </a:cxn>
            <a:cxn ang="T11">
              <a:pos x="T6" y="T7"/>
            </a:cxn>
          </a:cxnLst>
          <a:rect l="T12" t="T13" r="T14" b="T15"/>
          <a:pathLst>
            <a:path w="358" h="556">
              <a:moveTo>
                <a:pt x="0" y="555"/>
              </a:moveTo>
              <a:lnTo>
                <a:pt x="0" y="0"/>
              </a:lnTo>
              <a:lnTo>
                <a:pt x="357" y="279"/>
              </a:lnTo>
              <a:lnTo>
                <a:pt x="0" y="555"/>
              </a:lnTo>
            </a:path>
          </a:pathLst>
        </a:custGeom>
        <a:solidFill>
          <a:srgbClr val="FFFFFF"/>
        </a:solidFill>
        <a:ln w="9360">
          <a:solidFill>
            <a:srgbClr val="000000"/>
          </a:solidFill>
          <a:round/>
          <a:headEnd/>
          <a:tailEnd/>
        </a:ln>
      </xdr:spPr>
    </xdr:sp>
    <xdr:clientData/>
  </xdr:twoCellAnchor>
  <xdr:twoCellAnchor>
    <xdr:from>
      <xdr:col>11</xdr:col>
      <xdr:colOff>38100</xdr:colOff>
      <xdr:row>62</xdr:row>
      <xdr:rowOff>228600</xdr:rowOff>
    </xdr:from>
    <xdr:to>
      <xdr:col>11</xdr:col>
      <xdr:colOff>381000</xdr:colOff>
      <xdr:row>62</xdr:row>
      <xdr:rowOff>571500</xdr:rowOff>
    </xdr:to>
    <xdr:pic>
      <xdr:nvPicPr>
        <xdr:cNvPr id="198673" name="Picture 94">
          <a:extLst>
            <a:ext uri="{FF2B5EF4-FFF2-40B4-BE49-F238E27FC236}">
              <a16:creationId xmlns:a16="http://schemas.microsoft.com/office/drawing/2014/main" id="{F7BCA771-1097-6803-6768-C1367E22C983}"/>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6486525" y="14163675"/>
          <a:ext cx="3429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14</xdr:col>
      <xdr:colOff>47625</xdr:colOff>
      <xdr:row>62</xdr:row>
      <xdr:rowOff>219075</xdr:rowOff>
    </xdr:from>
    <xdr:to>
      <xdr:col>14</xdr:col>
      <xdr:colOff>390525</xdr:colOff>
      <xdr:row>62</xdr:row>
      <xdr:rowOff>561975</xdr:rowOff>
    </xdr:to>
    <xdr:pic>
      <xdr:nvPicPr>
        <xdr:cNvPr id="198674" name="Picture 95">
          <a:extLst>
            <a:ext uri="{FF2B5EF4-FFF2-40B4-BE49-F238E27FC236}">
              <a16:creationId xmlns:a16="http://schemas.microsoft.com/office/drawing/2014/main" id="{17BF4227-821D-6632-8350-569593FF03FF}"/>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8010525" y="14154150"/>
          <a:ext cx="3429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15</xdr:col>
      <xdr:colOff>114300</xdr:colOff>
      <xdr:row>62</xdr:row>
      <xdr:rowOff>47625</xdr:rowOff>
    </xdr:from>
    <xdr:to>
      <xdr:col>15</xdr:col>
      <xdr:colOff>657225</xdr:colOff>
      <xdr:row>62</xdr:row>
      <xdr:rowOff>581025</xdr:rowOff>
    </xdr:to>
    <xdr:pic>
      <xdr:nvPicPr>
        <xdr:cNvPr id="198675" name="Picture 96">
          <a:extLst>
            <a:ext uri="{FF2B5EF4-FFF2-40B4-BE49-F238E27FC236}">
              <a16:creationId xmlns:a16="http://schemas.microsoft.com/office/drawing/2014/main" id="{7CAEFCCF-50BD-B1EA-6FD5-5BDFE6887DFC}"/>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8582025" y="13982700"/>
          <a:ext cx="54292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85725</xdr:colOff>
      <xdr:row>62</xdr:row>
      <xdr:rowOff>257175</xdr:rowOff>
    </xdr:from>
    <xdr:to>
      <xdr:col>10</xdr:col>
      <xdr:colOff>428625</xdr:colOff>
      <xdr:row>62</xdr:row>
      <xdr:rowOff>581025</xdr:rowOff>
    </xdr:to>
    <xdr:pic>
      <xdr:nvPicPr>
        <xdr:cNvPr id="198676" name="Picture 97">
          <a:extLst>
            <a:ext uri="{FF2B5EF4-FFF2-40B4-BE49-F238E27FC236}">
              <a16:creationId xmlns:a16="http://schemas.microsoft.com/office/drawing/2014/main" id="{30C6A940-51B3-DCFD-2C28-3196FFC8B40E}"/>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524500" y="14192250"/>
          <a:ext cx="847725"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95250</xdr:colOff>
      <xdr:row>62</xdr:row>
      <xdr:rowOff>257175</xdr:rowOff>
    </xdr:from>
    <xdr:to>
      <xdr:col>9</xdr:col>
      <xdr:colOff>409575</xdr:colOff>
      <xdr:row>62</xdr:row>
      <xdr:rowOff>571500</xdr:rowOff>
    </xdr:to>
    <xdr:pic>
      <xdr:nvPicPr>
        <xdr:cNvPr id="198677" name="Picture 98">
          <a:extLst>
            <a:ext uri="{FF2B5EF4-FFF2-40B4-BE49-F238E27FC236}">
              <a16:creationId xmlns:a16="http://schemas.microsoft.com/office/drawing/2014/main" id="{2F9F7510-0D03-681F-4024-CD634C3493BF}"/>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5534025" y="14192250"/>
          <a:ext cx="314325"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10</xdr:col>
      <xdr:colOff>85725</xdr:colOff>
      <xdr:row>62</xdr:row>
      <xdr:rowOff>257175</xdr:rowOff>
    </xdr:from>
    <xdr:to>
      <xdr:col>10</xdr:col>
      <xdr:colOff>409575</xdr:colOff>
      <xdr:row>62</xdr:row>
      <xdr:rowOff>581025</xdr:rowOff>
    </xdr:to>
    <xdr:pic>
      <xdr:nvPicPr>
        <xdr:cNvPr id="198678" name="Picture 99">
          <a:extLst>
            <a:ext uri="{FF2B5EF4-FFF2-40B4-BE49-F238E27FC236}">
              <a16:creationId xmlns:a16="http://schemas.microsoft.com/office/drawing/2014/main" id="{A3D76BBF-301C-45F0-3415-EF73CB088773}"/>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6029325" y="14192250"/>
          <a:ext cx="32385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57150</xdr:colOff>
      <xdr:row>62</xdr:row>
      <xdr:rowOff>247650</xdr:rowOff>
    </xdr:from>
    <xdr:to>
      <xdr:col>13</xdr:col>
      <xdr:colOff>409575</xdr:colOff>
      <xdr:row>62</xdr:row>
      <xdr:rowOff>571500</xdr:rowOff>
    </xdr:to>
    <xdr:pic>
      <xdr:nvPicPr>
        <xdr:cNvPr id="198679" name="Picture 100">
          <a:extLst>
            <a:ext uri="{FF2B5EF4-FFF2-40B4-BE49-F238E27FC236}">
              <a16:creationId xmlns:a16="http://schemas.microsoft.com/office/drawing/2014/main" id="{DFA59CA6-5B08-419F-D9E6-3C04672D36D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7010400" y="14182725"/>
          <a:ext cx="85725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66675</xdr:colOff>
      <xdr:row>62</xdr:row>
      <xdr:rowOff>247650</xdr:rowOff>
    </xdr:from>
    <xdr:to>
      <xdr:col>12</xdr:col>
      <xdr:colOff>381000</xdr:colOff>
      <xdr:row>62</xdr:row>
      <xdr:rowOff>561975</xdr:rowOff>
    </xdr:to>
    <xdr:pic>
      <xdr:nvPicPr>
        <xdr:cNvPr id="198680" name="Picture 101">
          <a:extLst>
            <a:ext uri="{FF2B5EF4-FFF2-40B4-BE49-F238E27FC236}">
              <a16:creationId xmlns:a16="http://schemas.microsoft.com/office/drawing/2014/main" id="{9DF6ED94-6262-6869-8EDD-3E7DAB9195A4}"/>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7019925" y="14182725"/>
          <a:ext cx="314325"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57150</xdr:colOff>
      <xdr:row>62</xdr:row>
      <xdr:rowOff>247650</xdr:rowOff>
    </xdr:from>
    <xdr:to>
      <xdr:col>13</xdr:col>
      <xdr:colOff>381000</xdr:colOff>
      <xdr:row>62</xdr:row>
      <xdr:rowOff>571500</xdr:rowOff>
    </xdr:to>
    <xdr:pic>
      <xdr:nvPicPr>
        <xdr:cNvPr id="198681" name="Picture 102">
          <a:extLst>
            <a:ext uri="{FF2B5EF4-FFF2-40B4-BE49-F238E27FC236}">
              <a16:creationId xmlns:a16="http://schemas.microsoft.com/office/drawing/2014/main" id="{C68DECC3-B2BE-EF9C-552D-DE0578BDE27F}"/>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7515225" y="14182725"/>
          <a:ext cx="32385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15</xdr:col>
      <xdr:colOff>542925</xdr:colOff>
      <xdr:row>63</xdr:row>
      <xdr:rowOff>85725</xdr:rowOff>
    </xdr:from>
    <xdr:to>
      <xdr:col>16</xdr:col>
      <xdr:colOff>104775</xdr:colOff>
      <xdr:row>64</xdr:row>
      <xdr:rowOff>238125</xdr:rowOff>
    </xdr:to>
    <xdr:pic>
      <xdr:nvPicPr>
        <xdr:cNvPr id="198682" name="Picture 103">
          <a:extLst>
            <a:ext uri="{FF2B5EF4-FFF2-40B4-BE49-F238E27FC236}">
              <a16:creationId xmlns:a16="http://schemas.microsoft.com/office/drawing/2014/main" id="{67D8BDBE-C39A-F83C-45BD-71E40D19A30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010650" y="14706600"/>
          <a:ext cx="295275"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1924050</xdr:colOff>
      <xdr:row>119</xdr:row>
      <xdr:rowOff>19050</xdr:rowOff>
    </xdr:from>
    <xdr:to>
      <xdr:col>4</xdr:col>
      <xdr:colOff>66675</xdr:colOff>
      <xdr:row>119</xdr:row>
      <xdr:rowOff>219075</xdr:rowOff>
    </xdr:to>
    <xdr:sp macro="" textlink="">
      <xdr:nvSpPr>
        <xdr:cNvPr id="198683" name="Freeform 139">
          <a:extLst>
            <a:ext uri="{FF2B5EF4-FFF2-40B4-BE49-F238E27FC236}">
              <a16:creationId xmlns:a16="http://schemas.microsoft.com/office/drawing/2014/main" id="{7CF86772-6AC3-1612-F975-B562F1790523}"/>
            </a:ext>
          </a:extLst>
        </xdr:cNvPr>
        <xdr:cNvSpPr>
          <a:spLocks noChangeArrowheads="1"/>
        </xdr:cNvSpPr>
      </xdr:nvSpPr>
      <xdr:spPr bwMode="auto">
        <a:xfrm>
          <a:off x="2781300" y="28270200"/>
          <a:ext cx="152400" cy="123825"/>
        </a:xfrm>
        <a:custGeom>
          <a:avLst/>
          <a:gdLst>
            <a:gd name="T0" fmla="*/ 0 w 443"/>
            <a:gd name="T1" fmla="*/ 2147483646 h 554"/>
            <a:gd name="T2" fmla="*/ 0 w 443"/>
            <a:gd name="T3" fmla="*/ 0 h 554"/>
            <a:gd name="T4" fmla="*/ 2147483646 w 443"/>
            <a:gd name="T5" fmla="*/ 2147483646 h 554"/>
            <a:gd name="T6" fmla="*/ 0 w 443"/>
            <a:gd name="T7" fmla="*/ 2147483646 h 554"/>
            <a:gd name="T8" fmla="*/ 0 60000 65536"/>
            <a:gd name="T9" fmla="*/ 0 60000 65536"/>
            <a:gd name="T10" fmla="*/ 0 60000 65536"/>
            <a:gd name="T11" fmla="*/ 0 60000 65536"/>
            <a:gd name="T12" fmla="*/ 0 w 443"/>
            <a:gd name="T13" fmla="*/ 0 h 554"/>
            <a:gd name="T14" fmla="*/ 443 w 443"/>
            <a:gd name="T15" fmla="*/ 554 h 554"/>
          </a:gdLst>
          <a:ahLst/>
          <a:cxnLst>
            <a:cxn ang="T8">
              <a:pos x="T0" y="T1"/>
            </a:cxn>
            <a:cxn ang="T9">
              <a:pos x="T2" y="T3"/>
            </a:cxn>
            <a:cxn ang="T10">
              <a:pos x="T4" y="T5"/>
            </a:cxn>
            <a:cxn ang="T11">
              <a:pos x="T6" y="T7"/>
            </a:cxn>
          </a:cxnLst>
          <a:rect l="T12" t="T13" r="T14" b="T15"/>
          <a:pathLst>
            <a:path w="443" h="554">
              <a:moveTo>
                <a:pt x="0" y="553"/>
              </a:moveTo>
              <a:lnTo>
                <a:pt x="0" y="0"/>
              </a:lnTo>
              <a:lnTo>
                <a:pt x="442" y="278"/>
              </a:lnTo>
              <a:lnTo>
                <a:pt x="0" y="553"/>
              </a:lnTo>
            </a:path>
          </a:pathLst>
        </a:custGeom>
        <a:solidFill>
          <a:srgbClr val="FFFFFF"/>
        </a:solidFill>
        <a:ln w="9360">
          <a:solidFill>
            <a:srgbClr val="000000"/>
          </a:solidFill>
          <a:round/>
          <a:headEnd/>
          <a:tailEnd/>
        </a:ln>
      </xdr:spPr>
    </xdr:sp>
    <xdr:clientData/>
  </xdr:twoCellAnchor>
  <xdr:twoCellAnchor>
    <xdr:from>
      <xdr:col>3</xdr:col>
      <xdr:colOff>1543050</xdr:colOff>
      <xdr:row>120</xdr:row>
      <xdr:rowOff>0</xdr:rowOff>
    </xdr:from>
    <xdr:to>
      <xdr:col>3</xdr:col>
      <xdr:colOff>1647825</xdr:colOff>
      <xdr:row>120</xdr:row>
      <xdr:rowOff>0</xdr:rowOff>
    </xdr:to>
    <xdr:sp macro="" textlink="">
      <xdr:nvSpPr>
        <xdr:cNvPr id="198684" name="Freeform 140">
          <a:extLst>
            <a:ext uri="{FF2B5EF4-FFF2-40B4-BE49-F238E27FC236}">
              <a16:creationId xmlns:a16="http://schemas.microsoft.com/office/drawing/2014/main" id="{12CDB28F-0ADB-032A-C963-418FE4A12954}"/>
            </a:ext>
          </a:extLst>
        </xdr:cNvPr>
        <xdr:cNvSpPr>
          <a:spLocks noChangeArrowheads="1"/>
        </xdr:cNvSpPr>
      </xdr:nvSpPr>
      <xdr:spPr bwMode="auto">
        <a:xfrm>
          <a:off x="2400300" y="28394025"/>
          <a:ext cx="104775" cy="0"/>
        </a:xfrm>
        <a:custGeom>
          <a:avLst/>
          <a:gdLst>
            <a:gd name="T0" fmla="*/ 0 w 302"/>
            <a:gd name="T1" fmla="*/ 0 h 502"/>
            <a:gd name="T2" fmla="*/ 0 w 302"/>
            <a:gd name="T3" fmla="*/ 0 h 502"/>
            <a:gd name="T4" fmla="*/ 2147483646 w 302"/>
            <a:gd name="T5" fmla="*/ 0 h 502"/>
            <a:gd name="T6" fmla="*/ 0 w 302"/>
            <a:gd name="T7" fmla="*/ 0 h 502"/>
            <a:gd name="T8" fmla="*/ 0 60000 65536"/>
            <a:gd name="T9" fmla="*/ 0 60000 65536"/>
            <a:gd name="T10" fmla="*/ 0 60000 65536"/>
            <a:gd name="T11" fmla="*/ 0 60000 65536"/>
            <a:gd name="T12" fmla="*/ 0 w 302"/>
            <a:gd name="T13" fmla="*/ 0 h 502"/>
            <a:gd name="T14" fmla="*/ 302 w 302"/>
            <a:gd name="T15" fmla="*/ 0 h 502"/>
          </a:gdLst>
          <a:ahLst/>
          <a:cxnLst>
            <a:cxn ang="T8">
              <a:pos x="T0" y="T1"/>
            </a:cxn>
            <a:cxn ang="T9">
              <a:pos x="T2" y="T3"/>
            </a:cxn>
            <a:cxn ang="T10">
              <a:pos x="T4" y="T5"/>
            </a:cxn>
            <a:cxn ang="T11">
              <a:pos x="T6" y="T7"/>
            </a:cxn>
          </a:cxnLst>
          <a:rect l="T12" t="T13" r="T14" b="T15"/>
          <a:pathLst>
            <a:path w="302" h="502">
              <a:moveTo>
                <a:pt x="0" y="501"/>
              </a:moveTo>
              <a:lnTo>
                <a:pt x="0" y="0"/>
              </a:lnTo>
              <a:lnTo>
                <a:pt x="301" y="252"/>
              </a:lnTo>
              <a:lnTo>
                <a:pt x="0" y="501"/>
              </a:lnTo>
            </a:path>
          </a:pathLst>
        </a:custGeom>
        <a:solidFill>
          <a:srgbClr val="FFFFFF"/>
        </a:solidFill>
        <a:ln w="9360">
          <a:solidFill>
            <a:srgbClr val="000000"/>
          </a:solidFill>
          <a:round/>
          <a:headEnd/>
          <a:tailEnd/>
        </a:ln>
      </xdr:spPr>
    </xdr:sp>
    <xdr:clientData/>
  </xdr:twoCellAnchor>
  <xdr:twoCellAnchor>
    <xdr:from>
      <xdr:col>15</xdr:col>
      <xdr:colOff>666750</xdr:colOff>
      <xdr:row>120</xdr:row>
      <xdr:rowOff>0</xdr:rowOff>
    </xdr:from>
    <xdr:to>
      <xdr:col>16</xdr:col>
      <xdr:colOff>57150</xdr:colOff>
      <xdr:row>120</xdr:row>
      <xdr:rowOff>0</xdr:rowOff>
    </xdr:to>
    <xdr:sp macro="" textlink="">
      <xdr:nvSpPr>
        <xdr:cNvPr id="198685" name="Freeform 141">
          <a:extLst>
            <a:ext uri="{FF2B5EF4-FFF2-40B4-BE49-F238E27FC236}">
              <a16:creationId xmlns:a16="http://schemas.microsoft.com/office/drawing/2014/main" id="{453A06D6-1CF5-A3D8-675D-B9526C1A0A7D}"/>
            </a:ext>
          </a:extLst>
        </xdr:cNvPr>
        <xdr:cNvSpPr>
          <a:spLocks noChangeArrowheads="1"/>
        </xdr:cNvSpPr>
      </xdr:nvSpPr>
      <xdr:spPr bwMode="auto">
        <a:xfrm>
          <a:off x="9134475" y="28394025"/>
          <a:ext cx="123825" cy="0"/>
        </a:xfrm>
        <a:custGeom>
          <a:avLst/>
          <a:gdLst>
            <a:gd name="T0" fmla="*/ 0 w 358"/>
            <a:gd name="T1" fmla="*/ 0 h 556"/>
            <a:gd name="T2" fmla="*/ 0 w 358"/>
            <a:gd name="T3" fmla="*/ 0 h 556"/>
            <a:gd name="T4" fmla="*/ 2147483646 w 358"/>
            <a:gd name="T5" fmla="*/ 0 h 556"/>
            <a:gd name="T6" fmla="*/ 0 w 358"/>
            <a:gd name="T7" fmla="*/ 0 h 556"/>
            <a:gd name="T8" fmla="*/ 0 60000 65536"/>
            <a:gd name="T9" fmla="*/ 0 60000 65536"/>
            <a:gd name="T10" fmla="*/ 0 60000 65536"/>
            <a:gd name="T11" fmla="*/ 0 60000 65536"/>
            <a:gd name="T12" fmla="*/ 0 w 358"/>
            <a:gd name="T13" fmla="*/ 0 h 556"/>
            <a:gd name="T14" fmla="*/ 358 w 358"/>
            <a:gd name="T15" fmla="*/ 0 h 556"/>
          </a:gdLst>
          <a:ahLst/>
          <a:cxnLst>
            <a:cxn ang="T8">
              <a:pos x="T0" y="T1"/>
            </a:cxn>
            <a:cxn ang="T9">
              <a:pos x="T2" y="T3"/>
            </a:cxn>
            <a:cxn ang="T10">
              <a:pos x="T4" y="T5"/>
            </a:cxn>
            <a:cxn ang="T11">
              <a:pos x="T6" y="T7"/>
            </a:cxn>
          </a:cxnLst>
          <a:rect l="T12" t="T13" r="T14" b="T15"/>
          <a:pathLst>
            <a:path w="358" h="556">
              <a:moveTo>
                <a:pt x="0" y="555"/>
              </a:moveTo>
              <a:lnTo>
                <a:pt x="0" y="0"/>
              </a:lnTo>
              <a:lnTo>
                <a:pt x="357" y="279"/>
              </a:lnTo>
              <a:lnTo>
                <a:pt x="0" y="555"/>
              </a:lnTo>
            </a:path>
          </a:pathLst>
        </a:custGeom>
        <a:solidFill>
          <a:srgbClr val="FFFFFF"/>
        </a:solidFill>
        <a:ln w="9360">
          <a:solidFill>
            <a:srgbClr val="000000"/>
          </a:solidFill>
          <a:round/>
          <a:headEnd/>
          <a:tailEnd/>
        </a:ln>
      </xdr:spPr>
    </xdr:sp>
    <xdr:clientData/>
  </xdr:twoCellAnchor>
  <xdr:twoCellAnchor>
    <xdr:from>
      <xdr:col>15</xdr:col>
      <xdr:colOff>666750</xdr:colOff>
      <xdr:row>120</xdr:row>
      <xdr:rowOff>0</xdr:rowOff>
    </xdr:from>
    <xdr:to>
      <xdr:col>16</xdr:col>
      <xdr:colOff>57150</xdr:colOff>
      <xdr:row>120</xdr:row>
      <xdr:rowOff>0</xdr:rowOff>
    </xdr:to>
    <xdr:sp macro="" textlink="">
      <xdr:nvSpPr>
        <xdr:cNvPr id="198686" name="Freeform 142">
          <a:extLst>
            <a:ext uri="{FF2B5EF4-FFF2-40B4-BE49-F238E27FC236}">
              <a16:creationId xmlns:a16="http://schemas.microsoft.com/office/drawing/2014/main" id="{5F07C205-3E17-61E9-69CD-F95CB396DDC6}"/>
            </a:ext>
          </a:extLst>
        </xdr:cNvPr>
        <xdr:cNvSpPr>
          <a:spLocks noChangeArrowheads="1"/>
        </xdr:cNvSpPr>
      </xdr:nvSpPr>
      <xdr:spPr bwMode="auto">
        <a:xfrm>
          <a:off x="9134475" y="28394025"/>
          <a:ext cx="123825" cy="0"/>
        </a:xfrm>
        <a:custGeom>
          <a:avLst/>
          <a:gdLst>
            <a:gd name="T0" fmla="*/ 0 w 358"/>
            <a:gd name="T1" fmla="*/ 0 h 556"/>
            <a:gd name="T2" fmla="*/ 0 w 358"/>
            <a:gd name="T3" fmla="*/ 0 h 556"/>
            <a:gd name="T4" fmla="*/ 2147483646 w 358"/>
            <a:gd name="T5" fmla="*/ 0 h 556"/>
            <a:gd name="T6" fmla="*/ 0 w 358"/>
            <a:gd name="T7" fmla="*/ 0 h 556"/>
            <a:gd name="T8" fmla="*/ 0 60000 65536"/>
            <a:gd name="T9" fmla="*/ 0 60000 65536"/>
            <a:gd name="T10" fmla="*/ 0 60000 65536"/>
            <a:gd name="T11" fmla="*/ 0 60000 65536"/>
            <a:gd name="T12" fmla="*/ 0 w 358"/>
            <a:gd name="T13" fmla="*/ 0 h 556"/>
            <a:gd name="T14" fmla="*/ 358 w 358"/>
            <a:gd name="T15" fmla="*/ 0 h 556"/>
          </a:gdLst>
          <a:ahLst/>
          <a:cxnLst>
            <a:cxn ang="T8">
              <a:pos x="T0" y="T1"/>
            </a:cxn>
            <a:cxn ang="T9">
              <a:pos x="T2" y="T3"/>
            </a:cxn>
            <a:cxn ang="T10">
              <a:pos x="T4" y="T5"/>
            </a:cxn>
            <a:cxn ang="T11">
              <a:pos x="T6" y="T7"/>
            </a:cxn>
          </a:cxnLst>
          <a:rect l="T12" t="T13" r="T14" b="T15"/>
          <a:pathLst>
            <a:path w="358" h="556">
              <a:moveTo>
                <a:pt x="0" y="555"/>
              </a:moveTo>
              <a:lnTo>
                <a:pt x="0" y="0"/>
              </a:lnTo>
              <a:lnTo>
                <a:pt x="357" y="279"/>
              </a:lnTo>
              <a:lnTo>
                <a:pt x="0" y="555"/>
              </a:lnTo>
            </a:path>
          </a:pathLst>
        </a:custGeom>
        <a:solidFill>
          <a:srgbClr val="FFFFFF"/>
        </a:solidFill>
        <a:ln w="9360">
          <a:solidFill>
            <a:srgbClr val="000000"/>
          </a:solidFill>
          <a:round/>
          <a:headEnd/>
          <a:tailEnd/>
        </a:ln>
      </xdr:spPr>
    </xdr:sp>
    <xdr:clientData/>
  </xdr:twoCellAnchor>
  <xdr:twoCellAnchor>
    <xdr:from>
      <xdr:col>15</xdr:col>
      <xdr:colOff>666750</xdr:colOff>
      <xdr:row>120</xdr:row>
      <xdr:rowOff>0</xdr:rowOff>
    </xdr:from>
    <xdr:to>
      <xdr:col>16</xdr:col>
      <xdr:colOff>57150</xdr:colOff>
      <xdr:row>120</xdr:row>
      <xdr:rowOff>0</xdr:rowOff>
    </xdr:to>
    <xdr:sp macro="" textlink="">
      <xdr:nvSpPr>
        <xdr:cNvPr id="198687" name="Freeform 143">
          <a:extLst>
            <a:ext uri="{FF2B5EF4-FFF2-40B4-BE49-F238E27FC236}">
              <a16:creationId xmlns:a16="http://schemas.microsoft.com/office/drawing/2014/main" id="{048301A7-BFB9-0359-24E1-750DB8952921}"/>
            </a:ext>
          </a:extLst>
        </xdr:cNvPr>
        <xdr:cNvSpPr>
          <a:spLocks noChangeArrowheads="1"/>
        </xdr:cNvSpPr>
      </xdr:nvSpPr>
      <xdr:spPr bwMode="auto">
        <a:xfrm>
          <a:off x="9134475" y="28394025"/>
          <a:ext cx="123825" cy="0"/>
        </a:xfrm>
        <a:custGeom>
          <a:avLst/>
          <a:gdLst>
            <a:gd name="T0" fmla="*/ 0 w 358"/>
            <a:gd name="T1" fmla="*/ 0 h 556"/>
            <a:gd name="T2" fmla="*/ 0 w 358"/>
            <a:gd name="T3" fmla="*/ 0 h 556"/>
            <a:gd name="T4" fmla="*/ 2147483646 w 358"/>
            <a:gd name="T5" fmla="*/ 0 h 556"/>
            <a:gd name="T6" fmla="*/ 0 w 358"/>
            <a:gd name="T7" fmla="*/ 0 h 556"/>
            <a:gd name="T8" fmla="*/ 0 60000 65536"/>
            <a:gd name="T9" fmla="*/ 0 60000 65536"/>
            <a:gd name="T10" fmla="*/ 0 60000 65536"/>
            <a:gd name="T11" fmla="*/ 0 60000 65536"/>
            <a:gd name="T12" fmla="*/ 0 w 358"/>
            <a:gd name="T13" fmla="*/ 0 h 556"/>
            <a:gd name="T14" fmla="*/ 358 w 358"/>
            <a:gd name="T15" fmla="*/ 0 h 556"/>
          </a:gdLst>
          <a:ahLst/>
          <a:cxnLst>
            <a:cxn ang="T8">
              <a:pos x="T0" y="T1"/>
            </a:cxn>
            <a:cxn ang="T9">
              <a:pos x="T2" y="T3"/>
            </a:cxn>
            <a:cxn ang="T10">
              <a:pos x="T4" y="T5"/>
            </a:cxn>
            <a:cxn ang="T11">
              <a:pos x="T6" y="T7"/>
            </a:cxn>
          </a:cxnLst>
          <a:rect l="T12" t="T13" r="T14" b="T15"/>
          <a:pathLst>
            <a:path w="358" h="556">
              <a:moveTo>
                <a:pt x="0" y="555"/>
              </a:moveTo>
              <a:lnTo>
                <a:pt x="0" y="0"/>
              </a:lnTo>
              <a:lnTo>
                <a:pt x="357" y="279"/>
              </a:lnTo>
              <a:lnTo>
                <a:pt x="0" y="555"/>
              </a:lnTo>
            </a:path>
          </a:pathLst>
        </a:custGeom>
        <a:solidFill>
          <a:srgbClr val="FFFFFF"/>
        </a:solidFill>
        <a:ln w="9360">
          <a:solidFill>
            <a:srgbClr val="000000"/>
          </a:solidFill>
          <a:round/>
          <a:headEnd/>
          <a:tailEnd/>
        </a:ln>
      </xdr:spPr>
    </xdr:sp>
    <xdr:clientData/>
  </xdr:twoCellAnchor>
  <xdr:twoCellAnchor>
    <xdr:from>
      <xdr:col>15</xdr:col>
      <xdr:colOff>666750</xdr:colOff>
      <xdr:row>120</xdr:row>
      <xdr:rowOff>0</xdr:rowOff>
    </xdr:from>
    <xdr:to>
      <xdr:col>16</xdr:col>
      <xdr:colOff>57150</xdr:colOff>
      <xdr:row>120</xdr:row>
      <xdr:rowOff>0</xdr:rowOff>
    </xdr:to>
    <xdr:sp macro="" textlink="">
      <xdr:nvSpPr>
        <xdr:cNvPr id="198688" name="Freeform 144">
          <a:extLst>
            <a:ext uri="{FF2B5EF4-FFF2-40B4-BE49-F238E27FC236}">
              <a16:creationId xmlns:a16="http://schemas.microsoft.com/office/drawing/2014/main" id="{AD943837-AA35-CC58-A122-4BCC0439079E}"/>
            </a:ext>
          </a:extLst>
        </xdr:cNvPr>
        <xdr:cNvSpPr>
          <a:spLocks noChangeArrowheads="1"/>
        </xdr:cNvSpPr>
      </xdr:nvSpPr>
      <xdr:spPr bwMode="auto">
        <a:xfrm>
          <a:off x="9134475" y="28394025"/>
          <a:ext cx="123825" cy="0"/>
        </a:xfrm>
        <a:custGeom>
          <a:avLst/>
          <a:gdLst>
            <a:gd name="T0" fmla="*/ 0 w 358"/>
            <a:gd name="T1" fmla="*/ 0 h 553"/>
            <a:gd name="T2" fmla="*/ 0 w 358"/>
            <a:gd name="T3" fmla="*/ 0 h 553"/>
            <a:gd name="T4" fmla="*/ 2147483646 w 358"/>
            <a:gd name="T5" fmla="*/ 0 h 553"/>
            <a:gd name="T6" fmla="*/ 0 w 358"/>
            <a:gd name="T7" fmla="*/ 0 h 553"/>
            <a:gd name="T8" fmla="*/ 0 60000 65536"/>
            <a:gd name="T9" fmla="*/ 0 60000 65536"/>
            <a:gd name="T10" fmla="*/ 0 60000 65536"/>
            <a:gd name="T11" fmla="*/ 0 60000 65536"/>
            <a:gd name="T12" fmla="*/ 0 w 358"/>
            <a:gd name="T13" fmla="*/ 0 h 553"/>
            <a:gd name="T14" fmla="*/ 358 w 358"/>
            <a:gd name="T15" fmla="*/ 0 h 553"/>
          </a:gdLst>
          <a:ahLst/>
          <a:cxnLst>
            <a:cxn ang="T8">
              <a:pos x="T0" y="T1"/>
            </a:cxn>
            <a:cxn ang="T9">
              <a:pos x="T2" y="T3"/>
            </a:cxn>
            <a:cxn ang="T10">
              <a:pos x="T4" y="T5"/>
            </a:cxn>
            <a:cxn ang="T11">
              <a:pos x="T6" y="T7"/>
            </a:cxn>
          </a:cxnLst>
          <a:rect l="T12" t="T13" r="T14" b="T15"/>
          <a:pathLst>
            <a:path w="358" h="553">
              <a:moveTo>
                <a:pt x="0" y="552"/>
              </a:moveTo>
              <a:lnTo>
                <a:pt x="0" y="0"/>
              </a:lnTo>
              <a:lnTo>
                <a:pt x="357" y="278"/>
              </a:lnTo>
              <a:lnTo>
                <a:pt x="0" y="552"/>
              </a:lnTo>
            </a:path>
          </a:pathLst>
        </a:custGeom>
        <a:solidFill>
          <a:srgbClr val="FFFFFF"/>
        </a:solidFill>
        <a:ln w="9360">
          <a:solidFill>
            <a:srgbClr val="000000"/>
          </a:solidFill>
          <a:round/>
          <a:headEnd/>
          <a:tailEnd/>
        </a:ln>
      </xdr:spPr>
    </xdr:sp>
    <xdr:clientData/>
  </xdr:twoCellAnchor>
  <xdr:twoCellAnchor>
    <xdr:from>
      <xdr:col>15</xdr:col>
      <xdr:colOff>666750</xdr:colOff>
      <xdr:row>120</xdr:row>
      <xdr:rowOff>0</xdr:rowOff>
    </xdr:from>
    <xdr:to>
      <xdr:col>16</xdr:col>
      <xdr:colOff>57150</xdr:colOff>
      <xdr:row>120</xdr:row>
      <xdr:rowOff>0</xdr:rowOff>
    </xdr:to>
    <xdr:sp macro="" textlink="">
      <xdr:nvSpPr>
        <xdr:cNvPr id="198689" name="Freeform 145">
          <a:extLst>
            <a:ext uri="{FF2B5EF4-FFF2-40B4-BE49-F238E27FC236}">
              <a16:creationId xmlns:a16="http://schemas.microsoft.com/office/drawing/2014/main" id="{E346107E-D64B-E486-E25A-96451466C9D5}"/>
            </a:ext>
          </a:extLst>
        </xdr:cNvPr>
        <xdr:cNvSpPr>
          <a:spLocks noChangeArrowheads="1"/>
        </xdr:cNvSpPr>
      </xdr:nvSpPr>
      <xdr:spPr bwMode="auto">
        <a:xfrm>
          <a:off x="9134475" y="28394025"/>
          <a:ext cx="123825" cy="0"/>
        </a:xfrm>
        <a:custGeom>
          <a:avLst/>
          <a:gdLst>
            <a:gd name="T0" fmla="*/ 0 w 358"/>
            <a:gd name="T1" fmla="*/ 0 h 553"/>
            <a:gd name="T2" fmla="*/ 0 w 358"/>
            <a:gd name="T3" fmla="*/ 0 h 553"/>
            <a:gd name="T4" fmla="*/ 2147483646 w 358"/>
            <a:gd name="T5" fmla="*/ 0 h 553"/>
            <a:gd name="T6" fmla="*/ 0 w 358"/>
            <a:gd name="T7" fmla="*/ 0 h 553"/>
            <a:gd name="T8" fmla="*/ 0 60000 65536"/>
            <a:gd name="T9" fmla="*/ 0 60000 65536"/>
            <a:gd name="T10" fmla="*/ 0 60000 65536"/>
            <a:gd name="T11" fmla="*/ 0 60000 65536"/>
            <a:gd name="T12" fmla="*/ 0 w 358"/>
            <a:gd name="T13" fmla="*/ 0 h 553"/>
            <a:gd name="T14" fmla="*/ 358 w 358"/>
            <a:gd name="T15" fmla="*/ 0 h 553"/>
          </a:gdLst>
          <a:ahLst/>
          <a:cxnLst>
            <a:cxn ang="T8">
              <a:pos x="T0" y="T1"/>
            </a:cxn>
            <a:cxn ang="T9">
              <a:pos x="T2" y="T3"/>
            </a:cxn>
            <a:cxn ang="T10">
              <a:pos x="T4" y="T5"/>
            </a:cxn>
            <a:cxn ang="T11">
              <a:pos x="T6" y="T7"/>
            </a:cxn>
          </a:cxnLst>
          <a:rect l="T12" t="T13" r="T14" b="T15"/>
          <a:pathLst>
            <a:path w="358" h="553">
              <a:moveTo>
                <a:pt x="0" y="552"/>
              </a:moveTo>
              <a:lnTo>
                <a:pt x="0" y="0"/>
              </a:lnTo>
              <a:lnTo>
                <a:pt x="357" y="278"/>
              </a:lnTo>
              <a:lnTo>
                <a:pt x="0" y="552"/>
              </a:lnTo>
            </a:path>
          </a:pathLst>
        </a:custGeom>
        <a:solidFill>
          <a:srgbClr val="FFFFFF"/>
        </a:solidFill>
        <a:ln w="9360">
          <a:solidFill>
            <a:srgbClr val="000000"/>
          </a:solidFill>
          <a:round/>
          <a:headEnd/>
          <a:tailEnd/>
        </a:ln>
      </xdr:spPr>
    </xdr:sp>
    <xdr:clientData/>
  </xdr:twoCellAnchor>
  <xdr:twoCellAnchor>
    <xdr:from>
      <xdr:col>15</xdr:col>
      <xdr:colOff>666750</xdr:colOff>
      <xdr:row>120</xdr:row>
      <xdr:rowOff>0</xdr:rowOff>
    </xdr:from>
    <xdr:to>
      <xdr:col>16</xdr:col>
      <xdr:colOff>57150</xdr:colOff>
      <xdr:row>120</xdr:row>
      <xdr:rowOff>0</xdr:rowOff>
    </xdr:to>
    <xdr:sp macro="" textlink="">
      <xdr:nvSpPr>
        <xdr:cNvPr id="198690" name="Freeform 146">
          <a:extLst>
            <a:ext uri="{FF2B5EF4-FFF2-40B4-BE49-F238E27FC236}">
              <a16:creationId xmlns:a16="http://schemas.microsoft.com/office/drawing/2014/main" id="{6B09C8B2-E2A3-8967-E5DA-7E3CFD0CC2C6}"/>
            </a:ext>
          </a:extLst>
        </xdr:cNvPr>
        <xdr:cNvSpPr>
          <a:spLocks noChangeArrowheads="1"/>
        </xdr:cNvSpPr>
      </xdr:nvSpPr>
      <xdr:spPr bwMode="auto">
        <a:xfrm>
          <a:off x="9134475" y="28394025"/>
          <a:ext cx="123825" cy="0"/>
        </a:xfrm>
        <a:custGeom>
          <a:avLst/>
          <a:gdLst>
            <a:gd name="T0" fmla="*/ 0 w 358"/>
            <a:gd name="T1" fmla="*/ 0 h 556"/>
            <a:gd name="T2" fmla="*/ 0 w 358"/>
            <a:gd name="T3" fmla="*/ 0 h 556"/>
            <a:gd name="T4" fmla="*/ 2147483646 w 358"/>
            <a:gd name="T5" fmla="*/ 0 h 556"/>
            <a:gd name="T6" fmla="*/ 0 w 358"/>
            <a:gd name="T7" fmla="*/ 0 h 556"/>
            <a:gd name="T8" fmla="*/ 0 60000 65536"/>
            <a:gd name="T9" fmla="*/ 0 60000 65536"/>
            <a:gd name="T10" fmla="*/ 0 60000 65536"/>
            <a:gd name="T11" fmla="*/ 0 60000 65536"/>
            <a:gd name="T12" fmla="*/ 0 w 358"/>
            <a:gd name="T13" fmla="*/ 0 h 556"/>
            <a:gd name="T14" fmla="*/ 358 w 358"/>
            <a:gd name="T15" fmla="*/ 0 h 556"/>
          </a:gdLst>
          <a:ahLst/>
          <a:cxnLst>
            <a:cxn ang="T8">
              <a:pos x="T0" y="T1"/>
            </a:cxn>
            <a:cxn ang="T9">
              <a:pos x="T2" y="T3"/>
            </a:cxn>
            <a:cxn ang="T10">
              <a:pos x="T4" y="T5"/>
            </a:cxn>
            <a:cxn ang="T11">
              <a:pos x="T6" y="T7"/>
            </a:cxn>
          </a:cxnLst>
          <a:rect l="T12" t="T13" r="T14" b="T15"/>
          <a:pathLst>
            <a:path w="358" h="556">
              <a:moveTo>
                <a:pt x="0" y="555"/>
              </a:moveTo>
              <a:lnTo>
                <a:pt x="0" y="0"/>
              </a:lnTo>
              <a:lnTo>
                <a:pt x="357" y="279"/>
              </a:lnTo>
              <a:lnTo>
                <a:pt x="0" y="555"/>
              </a:lnTo>
            </a:path>
          </a:pathLst>
        </a:custGeom>
        <a:solidFill>
          <a:srgbClr val="FFFFFF"/>
        </a:solidFill>
        <a:ln w="9360">
          <a:solidFill>
            <a:srgbClr val="000000"/>
          </a:solidFill>
          <a:round/>
          <a:headEnd/>
          <a:tailEnd/>
        </a:ln>
      </xdr:spPr>
    </xdr:sp>
    <xdr:clientData/>
  </xdr:twoCellAnchor>
  <xdr:twoCellAnchor>
    <xdr:from>
      <xdr:col>15</xdr:col>
      <xdr:colOff>666750</xdr:colOff>
      <xdr:row>120</xdr:row>
      <xdr:rowOff>0</xdr:rowOff>
    </xdr:from>
    <xdr:to>
      <xdr:col>16</xdr:col>
      <xdr:colOff>47625</xdr:colOff>
      <xdr:row>120</xdr:row>
      <xdr:rowOff>0</xdr:rowOff>
    </xdr:to>
    <xdr:sp macro="" textlink="">
      <xdr:nvSpPr>
        <xdr:cNvPr id="198691" name="Freeform 147">
          <a:extLst>
            <a:ext uri="{FF2B5EF4-FFF2-40B4-BE49-F238E27FC236}">
              <a16:creationId xmlns:a16="http://schemas.microsoft.com/office/drawing/2014/main" id="{1E929246-9DE1-EA83-AE09-CACE174C9170}"/>
            </a:ext>
          </a:extLst>
        </xdr:cNvPr>
        <xdr:cNvSpPr>
          <a:spLocks noChangeArrowheads="1"/>
        </xdr:cNvSpPr>
      </xdr:nvSpPr>
      <xdr:spPr bwMode="auto">
        <a:xfrm>
          <a:off x="9134475" y="28394025"/>
          <a:ext cx="114300" cy="0"/>
        </a:xfrm>
        <a:custGeom>
          <a:avLst/>
          <a:gdLst>
            <a:gd name="T0" fmla="*/ 0 w 331"/>
            <a:gd name="T1" fmla="*/ 0 h 556"/>
            <a:gd name="T2" fmla="*/ 0 w 331"/>
            <a:gd name="T3" fmla="*/ 0 h 556"/>
            <a:gd name="T4" fmla="*/ 2147483646 w 331"/>
            <a:gd name="T5" fmla="*/ 0 h 556"/>
            <a:gd name="T6" fmla="*/ 0 w 331"/>
            <a:gd name="T7" fmla="*/ 0 h 556"/>
            <a:gd name="T8" fmla="*/ 0 60000 65536"/>
            <a:gd name="T9" fmla="*/ 0 60000 65536"/>
            <a:gd name="T10" fmla="*/ 0 60000 65536"/>
            <a:gd name="T11" fmla="*/ 0 60000 65536"/>
            <a:gd name="T12" fmla="*/ 0 w 331"/>
            <a:gd name="T13" fmla="*/ 0 h 556"/>
            <a:gd name="T14" fmla="*/ 331 w 331"/>
            <a:gd name="T15" fmla="*/ 0 h 556"/>
          </a:gdLst>
          <a:ahLst/>
          <a:cxnLst>
            <a:cxn ang="T8">
              <a:pos x="T0" y="T1"/>
            </a:cxn>
            <a:cxn ang="T9">
              <a:pos x="T2" y="T3"/>
            </a:cxn>
            <a:cxn ang="T10">
              <a:pos x="T4" y="T5"/>
            </a:cxn>
            <a:cxn ang="T11">
              <a:pos x="T6" y="T7"/>
            </a:cxn>
          </a:cxnLst>
          <a:rect l="T12" t="T13" r="T14" b="T15"/>
          <a:pathLst>
            <a:path w="331" h="556">
              <a:moveTo>
                <a:pt x="0" y="555"/>
              </a:moveTo>
              <a:lnTo>
                <a:pt x="0" y="0"/>
              </a:lnTo>
              <a:lnTo>
                <a:pt x="330" y="279"/>
              </a:lnTo>
              <a:lnTo>
                <a:pt x="0" y="555"/>
              </a:lnTo>
            </a:path>
          </a:pathLst>
        </a:custGeom>
        <a:solidFill>
          <a:srgbClr val="FFFFFF"/>
        </a:solidFill>
        <a:ln w="9360">
          <a:solidFill>
            <a:srgbClr val="000000"/>
          </a:solidFill>
          <a:round/>
          <a:headEnd/>
          <a:tailEnd/>
        </a:ln>
      </xdr:spPr>
    </xdr:sp>
    <xdr:clientData/>
  </xdr:twoCellAnchor>
  <xdr:twoCellAnchor>
    <xdr:from>
      <xdr:col>15</xdr:col>
      <xdr:colOff>666750</xdr:colOff>
      <xdr:row>120</xdr:row>
      <xdr:rowOff>0</xdr:rowOff>
    </xdr:from>
    <xdr:to>
      <xdr:col>16</xdr:col>
      <xdr:colOff>57150</xdr:colOff>
      <xdr:row>120</xdr:row>
      <xdr:rowOff>0</xdr:rowOff>
    </xdr:to>
    <xdr:sp macro="" textlink="">
      <xdr:nvSpPr>
        <xdr:cNvPr id="198692" name="Freeform 148">
          <a:extLst>
            <a:ext uri="{FF2B5EF4-FFF2-40B4-BE49-F238E27FC236}">
              <a16:creationId xmlns:a16="http://schemas.microsoft.com/office/drawing/2014/main" id="{334F2836-3182-BB78-D70D-A28A48078B23}"/>
            </a:ext>
          </a:extLst>
        </xdr:cNvPr>
        <xdr:cNvSpPr>
          <a:spLocks noChangeArrowheads="1"/>
        </xdr:cNvSpPr>
      </xdr:nvSpPr>
      <xdr:spPr bwMode="auto">
        <a:xfrm>
          <a:off x="9134475" y="28394025"/>
          <a:ext cx="123825" cy="0"/>
        </a:xfrm>
        <a:custGeom>
          <a:avLst/>
          <a:gdLst>
            <a:gd name="T0" fmla="*/ 0 w 358"/>
            <a:gd name="T1" fmla="*/ 0 h 553"/>
            <a:gd name="T2" fmla="*/ 0 w 358"/>
            <a:gd name="T3" fmla="*/ 0 h 553"/>
            <a:gd name="T4" fmla="*/ 2147483646 w 358"/>
            <a:gd name="T5" fmla="*/ 0 h 553"/>
            <a:gd name="T6" fmla="*/ 0 w 358"/>
            <a:gd name="T7" fmla="*/ 0 h 553"/>
            <a:gd name="T8" fmla="*/ 0 60000 65536"/>
            <a:gd name="T9" fmla="*/ 0 60000 65536"/>
            <a:gd name="T10" fmla="*/ 0 60000 65536"/>
            <a:gd name="T11" fmla="*/ 0 60000 65536"/>
            <a:gd name="T12" fmla="*/ 0 w 358"/>
            <a:gd name="T13" fmla="*/ 0 h 553"/>
            <a:gd name="T14" fmla="*/ 358 w 358"/>
            <a:gd name="T15" fmla="*/ 0 h 553"/>
          </a:gdLst>
          <a:ahLst/>
          <a:cxnLst>
            <a:cxn ang="T8">
              <a:pos x="T0" y="T1"/>
            </a:cxn>
            <a:cxn ang="T9">
              <a:pos x="T2" y="T3"/>
            </a:cxn>
            <a:cxn ang="T10">
              <a:pos x="T4" y="T5"/>
            </a:cxn>
            <a:cxn ang="T11">
              <a:pos x="T6" y="T7"/>
            </a:cxn>
          </a:cxnLst>
          <a:rect l="T12" t="T13" r="T14" b="T15"/>
          <a:pathLst>
            <a:path w="358" h="553">
              <a:moveTo>
                <a:pt x="0" y="552"/>
              </a:moveTo>
              <a:lnTo>
                <a:pt x="0" y="0"/>
              </a:lnTo>
              <a:lnTo>
                <a:pt x="357" y="278"/>
              </a:lnTo>
              <a:lnTo>
                <a:pt x="0" y="552"/>
              </a:lnTo>
            </a:path>
          </a:pathLst>
        </a:custGeom>
        <a:solidFill>
          <a:srgbClr val="FFFFFF"/>
        </a:solidFill>
        <a:ln w="9360">
          <a:solidFill>
            <a:srgbClr val="000000"/>
          </a:solidFill>
          <a:round/>
          <a:headEnd/>
          <a:tailEnd/>
        </a:ln>
      </xdr:spPr>
    </xdr:sp>
    <xdr:clientData/>
  </xdr:twoCellAnchor>
  <xdr:twoCellAnchor>
    <xdr:from>
      <xdr:col>15</xdr:col>
      <xdr:colOff>666750</xdr:colOff>
      <xdr:row>120</xdr:row>
      <xdr:rowOff>0</xdr:rowOff>
    </xdr:from>
    <xdr:to>
      <xdr:col>16</xdr:col>
      <xdr:colOff>47625</xdr:colOff>
      <xdr:row>120</xdr:row>
      <xdr:rowOff>0</xdr:rowOff>
    </xdr:to>
    <xdr:sp macro="" textlink="">
      <xdr:nvSpPr>
        <xdr:cNvPr id="198693" name="Freeform 149">
          <a:extLst>
            <a:ext uri="{FF2B5EF4-FFF2-40B4-BE49-F238E27FC236}">
              <a16:creationId xmlns:a16="http://schemas.microsoft.com/office/drawing/2014/main" id="{04A2F5BB-C050-2A19-2A0F-198752A41019}"/>
            </a:ext>
          </a:extLst>
        </xdr:cNvPr>
        <xdr:cNvSpPr>
          <a:spLocks noChangeArrowheads="1"/>
        </xdr:cNvSpPr>
      </xdr:nvSpPr>
      <xdr:spPr bwMode="auto">
        <a:xfrm>
          <a:off x="9134475" y="28394025"/>
          <a:ext cx="114300" cy="0"/>
        </a:xfrm>
        <a:custGeom>
          <a:avLst/>
          <a:gdLst>
            <a:gd name="T0" fmla="*/ 0 w 331"/>
            <a:gd name="T1" fmla="*/ 0 h 556"/>
            <a:gd name="T2" fmla="*/ 0 w 331"/>
            <a:gd name="T3" fmla="*/ 0 h 556"/>
            <a:gd name="T4" fmla="*/ 2147483646 w 331"/>
            <a:gd name="T5" fmla="*/ 0 h 556"/>
            <a:gd name="T6" fmla="*/ 0 w 331"/>
            <a:gd name="T7" fmla="*/ 0 h 556"/>
            <a:gd name="T8" fmla="*/ 0 60000 65536"/>
            <a:gd name="T9" fmla="*/ 0 60000 65536"/>
            <a:gd name="T10" fmla="*/ 0 60000 65536"/>
            <a:gd name="T11" fmla="*/ 0 60000 65536"/>
            <a:gd name="T12" fmla="*/ 0 w 331"/>
            <a:gd name="T13" fmla="*/ 0 h 556"/>
            <a:gd name="T14" fmla="*/ 331 w 331"/>
            <a:gd name="T15" fmla="*/ 0 h 556"/>
          </a:gdLst>
          <a:ahLst/>
          <a:cxnLst>
            <a:cxn ang="T8">
              <a:pos x="T0" y="T1"/>
            </a:cxn>
            <a:cxn ang="T9">
              <a:pos x="T2" y="T3"/>
            </a:cxn>
            <a:cxn ang="T10">
              <a:pos x="T4" y="T5"/>
            </a:cxn>
            <a:cxn ang="T11">
              <a:pos x="T6" y="T7"/>
            </a:cxn>
          </a:cxnLst>
          <a:rect l="T12" t="T13" r="T14" b="T15"/>
          <a:pathLst>
            <a:path w="331" h="556">
              <a:moveTo>
                <a:pt x="0" y="555"/>
              </a:moveTo>
              <a:lnTo>
                <a:pt x="0" y="0"/>
              </a:lnTo>
              <a:lnTo>
                <a:pt x="330" y="279"/>
              </a:lnTo>
              <a:lnTo>
                <a:pt x="0" y="555"/>
              </a:lnTo>
            </a:path>
          </a:pathLst>
        </a:custGeom>
        <a:solidFill>
          <a:srgbClr val="FFFFFF"/>
        </a:solidFill>
        <a:ln w="9360">
          <a:solidFill>
            <a:srgbClr val="000000"/>
          </a:solidFill>
          <a:round/>
          <a:headEnd/>
          <a:tailEnd/>
        </a:ln>
      </xdr:spPr>
    </xdr:sp>
    <xdr:clientData/>
  </xdr:twoCellAnchor>
  <xdr:twoCellAnchor>
    <xdr:from>
      <xdr:col>15</xdr:col>
      <xdr:colOff>666750</xdr:colOff>
      <xdr:row>120</xdr:row>
      <xdr:rowOff>0</xdr:rowOff>
    </xdr:from>
    <xdr:to>
      <xdr:col>16</xdr:col>
      <xdr:colOff>57150</xdr:colOff>
      <xdr:row>120</xdr:row>
      <xdr:rowOff>0</xdr:rowOff>
    </xdr:to>
    <xdr:sp macro="" textlink="">
      <xdr:nvSpPr>
        <xdr:cNvPr id="198694" name="Freeform 150">
          <a:extLst>
            <a:ext uri="{FF2B5EF4-FFF2-40B4-BE49-F238E27FC236}">
              <a16:creationId xmlns:a16="http://schemas.microsoft.com/office/drawing/2014/main" id="{5247DB4C-BB33-599B-4293-A70FBF4F285F}"/>
            </a:ext>
          </a:extLst>
        </xdr:cNvPr>
        <xdr:cNvSpPr>
          <a:spLocks noChangeArrowheads="1"/>
        </xdr:cNvSpPr>
      </xdr:nvSpPr>
      <xdr:spPr bwMode="auto">
        <a:xfrm>
          <a:off x="9134475" y="28394025"/>
          <a:ext cx="123825" cy="0"/>
        </a:xfrm>
        <a:custGeom>
          <a:avLst/>
          <a:gdLst>
            <a:gd name="T0" fmla="*/ 0 w 358"/>
            <a:gd name="T1" fmla="*/ 0 h 553"/>
            <a:gd name="T2" fmla="*/ 0 w 358"/>
            <a:gd name="T3" fmla="*/ 0 h 553"/>
            <a:gd name="T4" fmla="*/ 2147483646 w 358"/>
            <a:gd name="T5" fmla="*/ 0 h 553"/>
            <a:gd name="T6" fmla="*/ 0 w 358"/>
            <a:gd name="T7" fmla="*/ 0 h 553"/>
            <a:gd name="T8" fmla="*/ 0 60000 65536"/>
            <a:gd name="T9" fmla="*/ 0 60000 65536"/>
            <a:gd name="T10" fmla="*/ 0 60000 65536"/>
            <a:gd name="T11" fmla="*/ 0 60000 65536"/>
            <a:gd name="T12" fmla="*/ 0 w 358"/>
            <a:gd name="T13" fmla="*/ 0 h 553"/>
            <a:gd name="T14" fmla="*/ 358 w 358"/>
            <a:gd name="T15" fmla="*/ 0 h 553"/>
          </a:gdLst>
          <a:ahLst/>
          <a:cxnLst>
            <a:cxn ang="T8">
              <a:pos x="T0" y="T1"/>
            </a:cxn>
            <a:cxn ang="T9">
              <a:pos x="T2" y="T3"/>
            </a:cxn>
            <a:cxn ang="T10">
              <a:pos x="T4" y="T5"/>
            </a:cxn>
            <a:cxn ang="T11">
              <a:pos x="T6" y="T7"/>
            </a:cxn>
          </a:cxnLst>
          <a:rect l="T12" t="T13" r="T14" b="T15"/>
          <a:pathLst>
            <a:path w="358" h="553">
              <a:moveTo>
                <a:pt x="0" y="552"/>
              </a:moveTo>
              <a:lnTo>
                <a:pt x="0" y="0"/>
              </a:lnTo>
              <a:lnTo>
                <a:pt x="357" y="278"/>
              </a:lnTo>
              <a:lnTo>
                <a:pt x="0" y="552"/>
              </a:lnTo>
            </a:path>
          </a:pathLst>
        </a:custGeom>
        <a:solidFill>
          <a:srgbClr val="FFFFFF"/>
        </a:solidFill>
        <a:ln w="9360">
          <a:solidFill>
            <a:srgbClr val="000000"/>
          </a:solidFill>
          <a:round/>
          <a:headEnd/>
          <a:tailEnd/>
        </a:ln>
      </xdr:spPr>
    </xdr:sp>
    <xdr:clientData/>
  </xdr:twoCellAnchor>
  <xdr:twoCellAnchor>
    <xdr:from>
      <xdr:col>15</xdr:col>
      <xdr:colOff>666750</xdr:colOff>
      <xdr:row>120</xdr:row>
      <xdr:rowOff>0</xdr:rowOff>
    </xdr:from>
    <xdr:to>
      <xdr:col>16</xdr:col>
      <xdr:colOff>57150</xdr:colOff>
      <xdr:row>120</xdr:row>
      <xdr:rowOff>0</xdr:rowOff>
    </xdr:to>
    <xdr:sp macro="" textlink="">
      <xdr:nvSpPr>
        <xdr:cNvPr id="198695" name="Freeform 151">
          <a:extLst>
            <a:ext uri="{FF2B5EF4-FFF2-40B4-BE49-F238E27FC236}">
              <a16:creationId xmlns:a16="http://schemas.microsoft.com/office/drawing/2014/main" id="{6DC58995-5F87-1698-BE0F-4642C7E55EA0}"/>
            </a:ext>
          </a:extLst>
        </xdr:cNvPr>
        <xdr:cNvSpPr>
          <a:spLocks noChangeArrowheads="1"/>
        </xdr:cNvSpPr>
      </xdr:nvSpPr>
      <xdr:spPr bwMode="auto">
        <a:xfrm>
          <a:off x="9134475" y="28394025"/>
          <a:ext cx="123825" cy="0"/>
        </a:xfrm>
        <a:custGeom>
          <a:avLst/>
          <a:gdLst>
            <a:gd name="T0" fmla="*/ 0 w 358"/>
            <a:gd name="T1" fmla="*/ 0 h 553"/>
            <a:gd name="T2" fmla="*/ 0 w 358"/>
            <a:gd name="T3" fmla="*/ 0 h 553"/>
            <a:gd name="T4" fmla="*/ 2147483646 w 358"/>
            <a:gd name="T5" fmla="*/ 0 h 553"/>
            <a:gd name="T6" fmla="*/ 0 w 358"/>
            <a:gd name="T7" fmla="*/ 0 h 553"/>
            <a:gd name="T8" fmla="*/ 0 60000 65536"/>
            <a:gd name="T9" fmla="*/ 0 60000 65536"/>
            <a:gd name="T10" fmla="*/ 0 60000 65536"/>
            <a:gd name="T11" fmla="*/ 0 60000 65536"/>
            <a:gd name="T12" fmla="*/ 0 w 358"/>
            <a:gd name="T13" fmla="*/ 0 h 553"/>
            <a:gd name="T14" fmla="*/ 358 w 358"/>
            <a:gd name="T15" fmla="*/ 0 h 553"/>
          </a:gdLst>
          <a:ahLst/>
          <a:cxnLst>
            <a:cxn ang="T8">
              <a:pos x="T0" y="T1"/>
            </a:cxn>
            <a:cxn ang="T9">
              <a:pos x="T2" y="T3"/>
            </a:cxn>
            <a:cxn ang="T10">
              <a:pos x="T4" y="T5"/>
            </a:cxn>
            <a:cxn ang="T11">
              <a:pos x="T6" y="T7"/>
            </a:cxn>
          </a:cxnLst>
          <a:rect l="T12" t="T13" r="T14" b="T15"/>
          <a:pathLst>
            <a:path w="358" h="553">
              <a:moveTo>
                <a:pt x="0" y="552"/>
              </a:moveTo>
              <a:lnTo>
                <a:pt x="0" y="0"/>
              </a:lnTo>
              <a:lnTo>
                <a:pt x="357" y="278"/>
              </a:lnTo>
              <a:lnTo>
                <a:pt x="0" y="552"/>
              </a:lnTo>
            </a:path>
          </a:pathLst>
        </a:custGeom>
        <a:solidFill>
          <a:srgbClr val="FFFFFF"/>
        </a:solidFill>
        <a:ln w="9360">
          <a:solidFill>
            <a:srgbClr val="000000"/>
          </a:solidFill>
          <a:round/>
          <a:headEnd/>
          <a:tailEnd/>
        </a:ln>
      </xdr:spPr>
    </xdr:sp>
    <xdr:clientData/>
  </xdr:twoCellAnchor>
  <xdr:twoCellAnchor>
    <xdr:from>
      <xdr:col>15</xdr:col>
      <xdr:colOff>666750</xdr:colOff>
      <xdr:row>120</xdr:row>
      <xdr:rowOff>0</xdr:rowOff>
    </xdr:from>
    <xdr:to>
      <xdr:col>16</xdr:col>
      <xdr:colOff>57150</xdr:colOff>
      <xdr:row>120</xdr:row>
      <xdr:rowOff>0</xdr:rowOff>
    </xdr:to>
    <xdr:sp macro="" textlink="">
      <xdr:nvSpPr>
        <xdr:cNvPr id="198696" name="Freeform 152">
          <a:extLst>
            <a:ext uri="{FF2B5EF4-FFF2-40B4-BE49-F238E27FC236}">
              <a16:creationId xmlns:a16="http://schemas.microsoft.com/office/drawing/2014/main" id="{F55ADADD-F9E6-5496-FD01-FF8C24F0A02A}"/>
            </a:ext>
          </a:extLst>
        </xdr:cNvPr>
        <xdr:cNvSpPr>
          <a:spLocks noChangeArrowheads="1"/>
        </xdr:cNvSpPr>
      </xdr:nvSpPr>
      <xdr:spPr bwMode="auto">
        <a:xfrm>
          <a:off x="9134475" y="28394025"/>
          <a:ext cx="123825" cy="0"/>
        </a:xfrm>
        <a:custGeom>
          <a:avLst/>
          <a:gdLst>
            <a:gd name="T0" fmla="*/ 0 w 358"/>
            <a:gd name="T1" fmla="*/ 0 h 556"/>
            <a:gd name="T2" fmla="*/ 0 w 358"/>
            <a:gd name="T3" fmla="*/ 0 h 556"/>
            <a:gd name="T4" fmla="*/ 2147483646 w 358"/>
            <a:gd name="T5" fmla="*/ 0 h 556"/>
            <a:gd name="T6" fmla="*/ 0 w 358"/>
            <a:gd name="T7" fmla="*/ 0 h 556"/>
            <a:gd name="T8" fmla="*/ 0 60000 65536"/>
            <a:gd name="T9" fmla="*/ 0 60000 65536"/>
            <a:gd name="T10" fmla="*/ 0 60000 65536"/>
            <a:gd name="T11" fmla="*/ 0 60000 65536"/>
            <a:gd name="T12" fmla="*/ 0 w 358"/>
            <a:gd name="T13" fmla="*/ 0 h 556"/>
            <a:gd name="T14" fmla="*/ 358 w 358"/>
            <a:gd name="T15" fmla="*/ 0 h 556"/>
          </a:gdLst>
          <a:ahLst/>
          <a:cxnLst>
            <a:cxn ang="T8">
              <a:pos x="T0" y="T1"/>
            </a:cxn>
            <a:cxn ang="T9">
              <a:pos x="T2" y="T3"/>
            </a:cxn>
            <a:cxn ang="T10">
              <a:pos x="T4" y="T5"/>
            </a:cxn>
            <a:cxn ang="T11">
              <a:pos x="T6" y="T7"/>
            </a:cxn>
          </a:cxnLst>
          <a:rect l="T12" t="T13" r="T14" b="T15"/>
          <a:pathLst>
            <a:path w="358" h="556">
              <a:moveTo>
                <a:pt x="0" y="555"/>
              </a:moveTo>
              <a:lnTo>
                <a:pt x="0" y="0"/>
              </a:lnTo>
              <a:lnTo>
                <a:pt x="357" y="279"/>
              </a:lnTo>
              <a:lnTo>
                <a:pt x="0" y="555"/>
              </a:lnTo>
            </a:path>
          </a:pathLst>
        </a:custGeom>
        <a:solidFill>
          <a:srgbClr val="FFFFFF"/>
        </a:solidFill>
        <a:ln w="9360">
          <a:solidFill>
            <a:srgbClr val="000000"/>
          </a:solidFill>
          <a:round/>
          <a:headEnd/>
          <a:tailEnd/>
        </a:ln>
      </xdr:spPr>
    </xdr:sp>
    <xdr:clientData/>
  </xdr:twoCellAnchor>
  <xdr:twoCellAnchor>
    <xdr:from>
      <xdr:col>15</xdr:col>
      <xdr:colOff>666750</xdr:colOff>
      <xdr:row>120</xdr:row>
      <xdr:rowOff>0</xdr:rowOff>
    </xdr:from>
    <xdr:to>
      <xdr:col>16</xdr:col>
      <xdr:colOff>57150</xdr:colOff>
      <xdr:row>120</xdr:row>
      <xdr:rowOff>0</xdr:rowOff>
    </xdr:to>
    <xdr:sp macro="" textlink="">
      <xdr:nvSpPr>
        <xdr:cNvPr id="198697" name="Freeform 153">
          <a:extLst>
            <a:ext uri="{FF2B5EF4-FFF2-40B4-BE49-F238E27FC236}">
              <a16:creationId xmlns:a16="http://schemas.microsoft.com/office/drawing/2014/main" id="{B43E8F9F-CE7E-D352-6D15-E2722C8F5A7B}"/>
            </a:ext>
          </a:extLst>
        </xdr:cNvPr>
        <xdr:cNvSpPr>
          <a:spLocks noChangeArrowheads="1"/>
        </xdr:cNvSpPr>
      </xdr:nvSpPr>
      <xdr:spPr bwMode="auto">
        <a:xfrm>
          <a:off x="9134475" y="28394025"/>
          <a:ext cx="123825" cy="0"/>
        </a:xfrm>
        <a:custGeom>
          <a:avLst/>
          <a:gdLst>
            <a:gd name="T0" fmla="*/ 0 w 358"/>
            <a:gd name="T1" fmla="*/ 0 h 553"/>
            <a:gd name="T2" fmla="*/ 0 w 358"/>
            <a:gd name="T3" fmla="*/ 0 h 553"/>
            <a:gd name="T4" fmla="*/ 2147483646 w 358"/>
            <a:gd name="T5" fmla="*/ 0 h 553"/>
            <a:gd name="T6" fmla="*/ 0 w 358"/>
            <a:gd name="T7" fmla="*/ 0 h 553"/>
            <a:gd name="T8" fmla="*/ 0 60000 65536"/>
            <a:gd name="T9" fmla="*/ 0 60000 65536"/>
            <a:gd name="T10" fmla="*/ 0 60000 65536"/>
            <a:gd name="T11" fmla="*/ 0 60000 65536"/>
            <a:gd name="T12" fmla="*/ 0 w 358"/>
            <a:gd name="T13" fmla="*/ 0 h 553"/>
            <a:gd name="T14" fmla="*/ 358 w 358"/>
            <a:gd name="T15" fmla="*/ 0 h 553"/>
          </a:gdLst>
          <a:ahLst/>
          <a:cxnLst>
            <a:cxn ang="T8">
              <a:pos x="T0" y="T1"/>
            </a:cxn>
            <a:cxn ang="T9">
              <a:pos x="T2" y="T3"/>
            </a:cxn>
            <a:cxn ang="T10">
              <a:pos x="T4" y="T5"/>
            </a:cxn>
            <a:cxn ang="T11">
              <a:pos x="T6" y="T7"/>
            </a:cxn>
          </a:cxnLst>
          <a:rect l="T12" t="T13" r="T14" b="T15"/>
          <a:pathLst>
            <a:path w="358" h="553">
              <a:moveTo>
                <a:pt x="0" y="552"/>
              </a:moveTo>
              <a:lnTo>
                <a:pt x="0" y="0"/>
              </a:lnTo>
              <a:lnTo>
                <a:pt x="357" y="278"/>
              </a:lnTo>
              <a:lnTo>
                <a:pt x="0" y="552"/>
              </a:lnTo>
            </a:path>
          </a:pathLst>
        </a:custGeom>
        <a:solidFill>
          <a:srgbClr val="FFFFFF"/>
        </a:solidFill>
        <a:ln w="9360">
          <a:solidFill>
            <a:srgbClr val="000000"/>
          </a:solidFill>
          <a:round/>
          <a:headEnd/>
          <a:tailEnd/>
        </a:ln>
      </xdr:spPr>
    </xdr:sp>
    <xdr:clientData/>
  </xdr:twoCellAnchor>
  <xdr:twoCellAnchor>
    <xdr:from>
      <xdr:col>15</xdr:col>
      <xdr:colOff>666750</xdr:colOff>
      <xdr:row>120</xdr:row>
      <xdr:rowOff>0</xdr:rowOff>
    </xdr:from>
    <xdr:to>
      <xdr:col>16</xdr:col>
      <xdr:colOff>57150</xdr:colOff>
      <xdr:row>120</xdr:row>
      <xdr:rowOff>0</xdr:rowOff>
    </xdr:to>
    <xdr:sp macro="" textlink="">
      <xdr:nvSpPr>
        <xdr:cNvPr id="198698" name="Freeform 154">
          <a:extLst>
            <a:ext uri="{FF2B5EF4-FFF2-40B4-BE49-F238E27FC236}">
              <a16:creationId xmlns:a16="http://schemas.microsoft.com/office/drawing/2014/main" id="{9804C4FA-BC88-E8F1-E5B9-CE9D15CD4FA4}"/>
            </a:ext>
          </a:extLst>
        </xdr:cNvPr>
        <xdr:cNvSpPr>
          <a:spLocks noChangeArrowheads="1"/>
        </xdr:cNvSpPr>
      </xdr:nvSpPr>
      <xdr:spPr bwMode="auto">
        <a:xfrm>
          <a:off x="9134475" y="28394025"/>
          <a:ext cx="123825" cy="0"/>
        </a:xfrm>
        <a:custGeom>
          <a:avLst/>
          <a:gdLst>
            <a:gd name="T0" fmla="*/ 0 w 358"/>
            <a:gd name="T1" fmla="*/ 0 h 553"/>
            <a:gd name="T2" fmla="*/ 0 w 358"/>
            <a:gd name="T3" fmla="*/ 0 h 553"/>
            <a:gd name="T4" fmla="*/ 2147483646 w 358"/>
            <a:gd name="T5" fmla="*/ 0 h 553"/>
            <a:gd name="T6" fmla="*/ 0 w 358"/>
            <a:gd name="T7" fmla="*/ 0 h 553"/>
            <a:gd name="T8" fmla="*/ 0 60000 65536"/>
            <a:gd name="T9" fmla="*/ 0 60000 65536"/>
            <a:gd name="T10" fmla="*/ 0 60000 65536"/>
            <a:gd name="T11" fmla="*/ 0 60000 65536"/>
            <a:gd name="T12" fmla="*/ 0 w 358"/>
            <a:gd name="T13" fmla="*/ 0 h 553"/>
            <a:gd name="T14" fmla="*/ 358 w 358"/>
            <a:gd name="T15" fmla="*/ 0 h 553"/>
          </a:gdLst>
          <a:ahLst/>
          <a:cxnLst>
            <a:cxn ang="T8">
              <a:pos x="T0" y="T1"/>
            </a:cxn>
            <a:cxn ang="T9">
              <a:pos x="T2" y="T3"/>
            </a:cxn>
            <a:cxn ang="T10">
              <a:pos x="T4" y="T5"/>
            </a:cxn>
            <a:cxn ang="T11">
              <a:pos x="T6" y="T7"/>
            </a:cxn>
          </a:cxnLst>
          <a:rect l="T12" t="T13" r="T14" b="T15"/>
          <a:pathLst>
            <a:path w="358" h="553">
              <a:moveTo>
                <a:pt x="0" y="552"/>
              </a:moveTo>
              <a:lnTo>
                <a:pt x="0" y="0"/>
              </a:lnTo>
              <a:lnTo>
                <a:pt x="357" y="278"/>
              </a:lnTo>
              <a:lnTo>
                <a:pt x="0" y="552"/>
              </a:lnTo>
            </a:path>
          </a:pathLst>
        </a:custGeom>
        <a:solidFill>
          <a:srgbClr val="FFFFFF"/>
        </a:solidFill>
        <a:ln w="9360">
          <a:solidFill>
            <a:srgbClr val="000000"/>
          </a:solidFill>
          <a:round/>
          <a:headEnd/>
          <a:tailEnd/>
        </a:ln>
      </xdr:spPr>
    </xdr:sp>
    <xdr:clientData/>
  </xdr:twoCellAnchor>
  <xdr:twoCellAnchor>
    <xdr:from>
      <xdr:col>15</xdr:col>
      <xdr:colOff>666750</xdr:colOff>
      <xdr:row>120</xdr:row>
      <xdr:rowOff>0</xdr:rowOff>
    </xdr:from>
    <xdr:to>
      <xdr:col>16</xdr:col>
      <xdr:colOff>57150</xdr:colOff>
      <xdr:row>120</xdr:row>
      <xdr:rowOff>0</xdr:rowOff>
    </xdr:to>
    <xdr:sp macro="" textlink="">
      <xdr:nvSpPr>
        <xdr:cNvPr id="198699" name="Freeform 155">
          <a:extLst>
            <a:ext uri="{FF2B5EF4-FFF2-40B4-BE49-F238E27FC236}">
              <a16:creationId xmlns:a16="http://schemas.microsoft.com/office/drawing/2014/main" id="{3A1B6BA1-3BAF-A831-BEF5-5305A162E211}"/>
            </a:ext>
          </a:extLst>
        </xdr:cNvPr>
        <xdr:cNvSpPr>
          <a:spLocks noChangeArrowheads="1"/>
        </xdr:cNvSpPr>
      </xdr:nvSpPr>
      <xdr:spPr bwMode="auto">
        <a:xfrm>
          <a:off x="9134475" y="28394025"/>
          <a:ext cx="123825" cy="0"/>
        </a:xfrm>
        <a:custGeom>
          <a:avLst/>
          <a:gdLst>
            <a:gd name="T0" fmla="*/ 0 w 358"/>
            <a:gd name="T1" fmla="*/ 0 h 556"/>
            <a:gd name="T2" fmla="*/ 0 w 358"/>
            <a:gd name="T3" fmla="*/ 0 h 556"/>
            <a:gd name="T4" fmla="*/ 2147483646 w 358"/>
            <a:gd name="T5" fmla="*/ 0 h 556"/>
            <a:gd name="T6" fmla="*/ 0 w 358"/>
            <a:gd name="T7" fmla="*/ 0 h 556"/>
            <a:gd name="T8" fmla="*/ 0 60000 65536"/>
            <a:gd name="T9" fmla="*/ 0 60000 65536"/>
            <a:gd name="T10" fmla="*/ 0 60000 65536"/>
            <a:gd name="T11" fmla="*/ 0 60000 65536"/>
            <a:gd name="T12" fmla="*/ 0 w 358"/>
            <a:gd name="T13" fmla="*/ 0 h 556"/>
            <a:gd name="T14" fmla="*/ 358 w 358"/>
            <a:gd name="T15" fmla="*/ 0 h 556"/>
          </a:gdLst>
          <a:ahLst/>
          <a:cxnLst>
            <a:cxn ang="T8">
              <a:pos x="T0" y="T1"/>
            </a:cxn>
            <a:cxn ang="T9">
              <a:pos x="T2" y="T3"/>
            </a:cxn>
            <a:cxn ang="T10">
              <a:pos x="T4" y="T5"/>
            </a:cxn>
            <a:cxn ang="T11">
              <a:pos x="T6" y="T7"/>
            </a:cxn>
          </a:cxnLst>
          <a:rect l="T12" t="T13" r="T14" b="T15"/>
          <a:pathLst>
            <a:path w="358" h="556">
              <a:moveTo>
                <a:pt x="0" y="555"/>
              </a:moveTo>
              <a:lnTo>
                <a:pt x="0" y="0"/>
              </a:lnTo>
              <a:lnTo>
                <a:pt x="357" y="279"/>
              </a:lnTo>
              <a:lnTo>
                <a:pt x="0" y="555"/>
              </a:lnTo>
            </a:path>
          </a:pathLst>
        </a:custGeom>
        <a:solidFill>
          <a:srgbClr val="FFFFFF"/>
        </a:solidFill>
        <a:ln w="9360">
          <a:solidFill>
            <a:srgbClr val="000000"/>
          </a:solidFill>
          <a:round/>
          <a:headEnd/>
          <a:tailEnd/>
        </a:ln>
      </xdr:spPr>
    </xdr:sp>
    <xdr:clientData/>
  </xdr:twoCellAnchor>
  <xdr:twoCellAnchor>
    <xdr:from>
      <xdr:col>7</xdr:col>
      <xdr:colOff>133350</xdr:colOff>
      <xdr:row>120</xdr:row>
      <xdr:rowOff>0</xdr:rowOff>
    </xdr:from>
    <xdr:to>
      <xdr:col>7</xdr:col>
      <xdr:colOff>257175</xdr:colOff>
      <xdr:row>120</xdr:row>
      <xdr:rowOff>0</xdr:rowOff>
    </xdr:to>
    <xdr:sp macro="" textlink="">
      <xdr:nvSpPr>
        <xdr:cNvPr id="198700" name="Freeform 156">
          <a:extLst>
            <a:ext uri="{FF2B5EF4-FFF2-40B4-BE49-F238E27FC236}">
              <a16:creationId xmlns:a16="http://schemas.microsoft.com/office/drawing/2014/main" id="{B4007E96-59AA-1FEF-5244-F403D83F84C3}"/>
            </a:ext>
          </a:extLst>
        </xdr:cNvPr>
        <xdr:cNvSpPr>
          <a:spLocks noChangeArrowheads="1"/>
        </xdr:cNvSpPr>
      </xdr:nvSpPr>
      <xdr:spPr bwMode="auto">
        <a:xfrm>
          <a:off x="4562475" y="28394025"/>
          <a:ext cx="123825" cy="0"/>
        </a:xfrm>
        <a:custGeom>
          <a:avLst/>
          <a:gdLst>
            <a:gd name="T0" fmla="*/ 2147483646 w 358"/>
            <a:gd name="T1" fmla="*/ 0 h 239"/>
            <a:gd name="T2" fmla="*/ 0 w 358"/>
            <a:gd name="T3" fmla="*/ 0 h 239"/>
            <a:gd name="T4" fmla="*/ 0 w 358"/>
            <a:gd name="T5" fmla="*/ 0 h 239"/>
            <a:gd name="T6" fmla="*/ 2147483646 w 358"/>
            <a:gd name="T7" fmla="*/ 0 h 239"/>
            <a:gd name="T8" fmla="*/ 2147483646 w 358"/>
            <a:gd name="T9" fmla="*/ 0 h 239"/>
            <a:gd name="T10" fmla="*/ 2147483646 w 358"/>
            <a:gd name="T11" fmla="*/ 0 h 239"/>
            <a:gd name="T12" fmla="*/ 0 w 358"/>
            <a:gd name="T13" fmla="*/ 0 h 239"/>
            <a:gd name="T14" fmla="*/ 0 w 358"/>
            <a:gd name="T15" fmla="*/ 0 h 239"/>
            <a:gd name="T16" fmla="*/ 2147483646 w 358"/>
            <a:gd name="T17" fmla="*/ 0 h 239"/>
            <a:gd name="T18" fmla="*/ 2147483646 w 358"/>
            <a:gd name="T19" fmla="*/ 0 h 239"/>
            <a:gd name="T20" fmla="*/ 0 60000 65536"/>
            <a:gd name="T21" fmla="*/ 0 60000 65536"/>
            <a:gd name="T22" fmla="*/ 0 60000 65536"/>
            <a:gd name="T23" fmla="*/ 0 60000 65536"/>
            <a:gd name="T24" fmla="*/ 0 60000 65536"/>
            <a:gd name="T25" fmla="*/ 0 60000 65536"/>
            <a:gd name="T26" fmla="*/ 0 60000 65536"/>
            <a:gd name="T27" fmla="*/ 0 60000 65536"/>
            <a:gd name="T28" fmla="*/ 0 60000 65536"/>
            <a:gd name="T29" fmla="*/ 0 60000 65536"/>
            <a:gd name="T30" fmla="*/ 0 w 358"/>
            <a:gd name="T31" fmla="*/ 0 h 239"/>
            <a:gd name="T32" fmla="*/ 358 w 358"/>
            <a:gd name="T33" fmla="*/ 0 h 239"/>
          </a:gdLst>
          <a:ahLst/>
          <a:cxnLst>
            <a:cxn ang="T20">
              <a:pos x="T0" y="T1"/>
            </a:cxn>
            <a:cxn ang="T21">
              <a:pos x="T2" y="T3"/>
            </a:cxn>
            <a:cxn ang="T22">
              <a:pos x="T4" y="T5"/>
            </a:cxn>
            <a:cxn ang="T23">
              <a:pos x="T6" y="T7"/>
            </a:cxn>
            <a:cxn ang="T24">
              <a:pos x="T8" y="T9"/>
            </a:cxn>
            <a:cxn ang="T25">
              <a:pos x="T10" y="T11"/>
            </a:cxn>
            <a:cxn ang="T26">
              <a:pos x="T12" y="T13"/>
            </a:cxn>
            <a:cxn ang="T27">
              <a:pos x="T14" y="T15"/>
            </a:cxn>
            <a:cxn ang="T28">
              <a:pos x="T16" y="T17"/>
            </a:cxn>
            <a:cxn ang="T29">
              <a:pos x="T18" y="T19"/>
            </a:cxn>
          </a:cxnLst>
          <a:rect l="T30" t="T31" r="T32" b="T33"/>
          <a:pathLst>
            <a:path w="358" h="239">
              <a:moveTo>
                <a:pt x="357" y="238"/>
              </a:moveTo>
              <a:lnTo>
                <a:pt x="0" y="238"/>
              </a:lnTo>
              <a:lnTo>
                <a:pt x="0" y="173"/>
              </a:lnTo>
              <a:lnTo>
                <a:pt x="357" y="173"/>
              </a:lnTo>
              <a:lnTo>
                <a:pt x="357" y="238"/>
              </a:lnTo>
              <a:close/>
              <a:moveTo>
                <a:pt x="357" y="63"/>
              </a:moveTo>
              <a:lnTo>
                <a:pt x="0" y="63"/>
              </a:lnTo>
              <a:lnTo>
                <a:pt x="0" y="0"/>
              </a:lnTo>
              <a:lnTo>
                <a:pt x="357" y="0"/>
              </a:lnTo>
              <a:lnTo>
                <a:pt x="357" y="63"/>
              </a:lnTo>
              <a:close/>
            </a:path>
          </a:pathLst>
        </a:custGeom>
        <a:solidFill>
          <a:srgbClr val="000000"/>
        </a:solidFill>
        <a:ln w="9360">
          <a:solidFill>
            <a:srgbClr val="000000"/>
          </a:solidFill>
          <a:round/>
          <a:headEnd/>
          <a:tailEnd/>
        </a:ln>
      </xdr:spPr>
    </xdr:sp>
    <xdr:clientData/>
  </xdr:twoCellAnchor>
  <xdr:twoCellAnchor>
    <xdr:from>
      <xdr:col>15</xdr:col>
      <xdr:colOff>561975</xdr:colOff>
      <xdr:row>120</xdr:row>
      <xdr:rowOff>0</xdr:rowOff>
    </xdr:from>
    <xdr:to>
      <xdr:col>16</xdr:col>
      <xdr:colOff>123825</xdr:colOff>
      <xdr:row>120</xdr:row>
      <xdr:rowOff>0</xdr:rowOff>
    </xdr:to>
    <xdr:pic>
      <xdr:nvPicPr>
        <xdr:cNvPr id="198701" name="Picture 157">
          <a:extLst>
            <a:ext uri="{FF2B5EF4-FFF2-40B4-BE49-F238E27FC236}">
              <a16:creationId xmlns:a16="http://schemas.microsoft.com/office/drawing/2014/main" id="{21EFB08B-69D2-25DB-26A6-FC8AD5B6203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029700" y="28394025"/>
          <a:ext cx="2952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38100</xdr:colOff>
      <xdr:row>122</xdr:row>
      <xdr:rowOff>104775</xdr:rowOff>
    </xdr:from>
    <xdr:to>
      <xdr:col>16</xdr:col>
      <xdr:colOff>0</xdr:colOff>
      <xdr:row>126</xdr:row>
      <xdr:rowOff>28575</xdr:rowOff>
    </xdr:to>
    <xdr:sp macro="" textlink="">
      <xdr:nvSpPr>
        <xdr:cNvPr id="198702" name="AutoShape 158">
          <a:extLst>
            <a:ext uri="{FF2B5EF4-FFF2-40B4-BE49-F238E27FC236}">
              <a16:creationId xmlns:a16="http://schemas.microsoft.com/office/drawing/2014/main" id="{D31AE193-EE4F-BE10-77CE-9B25AE1044FF}"/>
            </a:ext>
          </a:extLst>
        </xdr:cNvPr>
        <xdr:cNvSpPr>
          <a:spLocks/>
        </xdr:cNvSpPr>
      </xdr:nvSpPr>
      <xdr:spPr bwMode="auto">
        <a:xfrm rot="-5400000">
          <a:off x="7053263" y="27532012"/>
          <a:ext cx="571500" cy="3724275"/>
        </a:xfrm>
        <a:prstGeom prst="leftBrace">
          <a:avLst>
            <a:gd name="adj1" fmla="val 5430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15</xdr:col>
      <xdr:colOff>9525</xdr:colOff>
      <xdr:row>118</xdr:row>
      <xdr:rowOff>9525</xdr:rowOff>
    </xdr:from>
    <xdr:to>
      <xdr:col>15</xdr:col>
      <xdr:colOff>723900</xdr:colOff>
      <xdr:row>119</xdr:row>
      <xdr:rowOff>0</xdr:rowOff>
    </xdr:to>
    <xdr:pic>
      <xdr:nvPicPr>
        <xdr:cNvPr id="198703" name="Picture 159">
          <a:extLst>
            <a:ext uri="{FF2B5EF4-FFF2-40B4-BE49-F238E27FC236}">
              <a16:creationId xmlns:a16="http://schemas.microsoft.com/office/drawing/2014/main" id="{34359A66-6E83-0125-C2CA-A000159C6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477250" y="27574875"/>
          <a:ext cx="714375"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476250</xdr:colOff>
      <xdr:row>120</xdr:row>
      <xdr:rowOff>28575</xdr:rowOff>
    </xdr:from>
    <xdr:to>
      <xdr:col>6</xdr:col>
      <xdr:colOff>504825</xdr:colOff>
      <xdr:row>120</xdr:row>
      <xdr:rowOff>228600</xdr:rowOff>
    </xdr:to>
    <xdr:sp macro="" textlink="">
      <xdr:nvSpPr>
        <xdr:cNvPr id="198704" name="Freeform 160">
          <a:extLst>
            <a:ext uri="{FF2B5EF4-FFF2-40B4-BE49-F238E27FC236}">
              <a16:creationId xmlns:a16="http://schemas.microsoft.com/office/drawing/2014/main" id="{43F2381C-ED1A-A34E-1DC5-B09C7197E029}"/>
            </a:ext>
          </a:extLst>
        </xdr:cNvPr>
        <xdr:cNvSpPr>
          <a:spLocks noChangeArrowheads="1"/>
        </xdr:cNvSpPr>
      </xdr:nvSpPr>
      <xdr:spPr bwMode="auto">
        <a:xfrm>
          <a:off x="4352925" y="28422600"/>
          <a:ext cx="28575" cy="200025"/>
        </a:xfrm>
        <a:custGeom>
          <a:avLst/>
          <a:gdLst>
            <a:gd name="T0" fmla="*/ 0 w 443"/>
            <a:gd name="T1" fmla="*/ 2147483646 h 554"/>
            <a:gd name="T2" fmla="*/ 0 w 443"/>
            <a:gd name="T3" fmla="*/ 0 h 554"/>
            <a:gd name="T4" fmla="*/ 2147483646 w 443"/>
            <a:gd name="T5" fmla="*/ 2147483646 h 554"/>
            <a:gd name="T6" fmla="*/ 0 w 443"/>
            <a:gd name="T7" fmla="*/ 2147483646 h 554"/>
            <a:gd name="T8" fmla="*/ 0 60000 65536"/>
            <a:gd name="T9" fmla="*/ 0 60000 65536"/>
            <a:gd name="T10" fmla="*/ 0 60000 65536"/>
            <a:gd name="T11" fmla="*/ 0 60000 65536"/>
            <a:gd name="T12" fmla="*/ 0 w 443"/>
            <a:gd name="T13" fmla="*/ 0 h 554"/>
            <a:gd name="T14" fmla="*/ 443 w 443"/>
            <a:gd name="T15" fmla="*/ 554 h 554"/>
          </a:gdLst>
          <a:ahLst/>
          <a:cxnLst>
            <a:cxn ang="T8">
              <a:pos x="T0" y="T1"/>
            </a:cxn>
            <a:cxn ang="T9">
              <a:pos x="T2" y="T3"/>
            </a:cxn>
            <a:cxn ang="T10">
              <a:pos x="T4" y="T5"/>
            </a:cxn>
            <a:cxn ang="T11">
              <a:pos x="T6" y="T7"/>
            </a:cxn>
          </a:cxnLst>
          <a:rect l="T12" t="T13" r="T14" b="T15"/>
          <a:pathLst>
            <a:path w="443" h="554">
              <a:moveTo>
                <a:pt x="0" y="553"/>
              </a:moveTo>
              <a:lnTo>
                <a:pt x="0" y="0"/>
              </a:lnTo>
              <a:lnTo>
                <a:pt x="442" y="278"/>
              </a:lnTo>
              <a:lnTo>
                <a:pt x="0" y="553"/>
              </a:lnTo>
            </a:path>
          </a:pathLst>
        </a:custGeom>
        <a:solidFill>
          <a:srgbClr val="FFFFFF"/>
        </a:solidFill>
        <a:ln w="9360">
          <a:solidFill>
            <a:srgbClr val="000000"/>
          </a:solidFill>
          <a:round/>
          <a:headEnd/>
          <a:tailEnd/>
        </a:ln>
      </xdr:spPr>
    </xdr:sp>
    <xdr:clientData/>
  </xdr:twoCellAnchor>
  <xdr:twoCellAnchor>
    <xdr:from>
      <xdr:col>15</xdr:col>
      <xdr:colOff>666750</xdr:colOff>
      <xdr:row>121</xdr:row>
      <xdr:rowOff>47625</xdr:rowOff>
    </xdr:from>
    <xdr:to>
      <xdr:col>16</xdr:col>
      <xdr:colOff>57150</xdr:colOff>
      <xdr:row>121</xdr:row>
      <xdr:rowOff>247650</xdr:rowOff>
    </xdr:to>
    <xdr:sp macro="" textlink="">
      <xdr:nvSpPr>
        <xdr:cNvPr id="198705" name="Freeform 161">
          <a:extLst>
            <a:ext uri="{FF2B5EF4-FFF2-40B4-BE49-F238E27FC236}">
              <a16:creationId xmlns:a16="http://schemas.microsoft.com/office/drawing/2014/main" id="{04C623C5-727C-641B-C23D-4E5713922E2E}"/>
            </a:ext>
          </a:extLst>
        </xdr:cNvPr>
        <xdr:cNvSpPr>
          <a:spLocks noChangeArrowheads="1"/>
        </xdr:cNvSpPr>
      </xdr:nvSpPr>
      <xdr:spPr bwMode="auto">
        <a:xfrm>
          <a:off x="9134475" y="28746450"/>
          <a:ext cx="123825" cy="200025"/>
        </a:xfrm>
        <a:custGeom>
          <a:avLst/>
          <a:gdLst>
            <a:gd name="T0" fmla="*/ 0 w 358"/>
            <a:gd name="T1" fmla="*/ 2147483646 h 556"/>
            <a:gd name="T2" fmla="*/ 0 w 358"/>
            <a:gd name="T3" fmla="*/ 0 h 556"/>
            <a:gd name="T4" fmla="*/ 2147483646 w 358"/>
            <a:gd name="T5" fmla="*/ 2147483646 h 556"/>
            <a:gd name="T6" fmla="*/ 0 w 358"/>
            <a:gd name="T7" fmla="*/ 2147483646 h 556"/>
            <a:gd name="T8" fmla="*/ 0 60000 65536"/>
            <a:gd name="T9" fmla="*/ 0 60000 65536"/>
            <a:gd name="T10" fmla="*/ 0 60000 65536"/>
            <a:gd name="T11" fmla="*/ 0 60000 65536"/>
            <a:gd name="T12" fmla="*/ 0 w 358"/>
            <a:gd name="T13" fmla="*/ 0 h 556"/>
            <a:gd name="T14" fmla="*/ 358 w 358"/>
            <a:gd name="T15" fmla="*/ 556 h 556"/>
          </a:gdLst>
          <a:ahLst/>
          <a:cxnLst>
            <a:cxn ang="T8">
              <a:pos x="T0" y="T1"/>
            </a:cxn>
            <a:cxn ang="T9">
              <a:pos x="T2" y="T3"/>
            </a:cxn>
            <a:cxn ang="T10">
              <a:pos x="T4" y="T5"/>
            </a:cxn>
            <a:cxn ang="T11">
              <a:pos x="T6" y="T7"/>
            </a:cxn>
          </a:cxnLst>
          <a:rect l="T12" t="T13" r="T14" b="T15"/>
          <a:pathLst>
            <a:path w="358" h="556">
              <a:moveTo>
                <a:pt x="0" y="555"/>
              </a:moveTo>
              <a:lnTo>
                <a:pt x="0" y="0"/>
              </a:lnTo>
              <a:lnTo>
                <a:pt x="357" y="279"/>
              </a:lnTo>
              <a:lnTo>
                <a:pt x="0" y="555"/>
              </a:lnTo>
            </a:path>
          </a:pathLst>
        </a:custGeom>
        <a:solidFill>
          <a:srgbClr val="FFFFFF"/>
        </a:solidFill>
        <a:ln w="9360">
          <a:solidFill>
            <a:srgbClr val="000000"/>
          </a:solidFill>
          <a:round/>
          <a:headEnd/>
          <a:tailEnd/>
        </a:ln>
      </xdr:spPr>
    </xdr:sp>
    <xdr:clientData/>
  </xdr:twoCellAnchor>
  <xdr:twoCellAnchor>
    <xdr:from>
      <xdr:col>11</xdr:col>
      <xdr:colOff>38100</xdr:colOff>
      <xdr:row>118</xdr:row>
      <xdr:rowOff>228600</xdr:rowOff>
    </xdr:from>
    <xdr:to>
      <xdr:col>11</xdr:col>
      <xdr:colOff>381000</xdr:colOff>
      <xdr:row>118</xdr:row>
      <xdr:rowOff>571500</xdr:rowOff>
    </xdr:to>
    <xdr:pic>
      <xdr:nvPicPr>
        <xdr:cNvPr id="198706" name="Picture 164">
          <a:extLst>
            <a:ext uri="{FF2B5EF4-FFF2-40B4-BE49-F238E27FC236}">
              <a16:creationId xmlns:a16="http://schemas.microsoft.com/office/drawing/2014/main" id="{CAF2F12F-2CBD-EF09-70A3-B57A847E64E2}"/>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6486525" y="27793950"/>
          <a:ext cx="3429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14</xdr:col>
      <xdr:colOff>47625</xdr:colOff>
      <xdr:row>118</xdr:row>
      <xdr:rowOff>219075</xdr:rowOff>
    </xdr:from>
    <xdr:to>
      <xdr:col>14</xdr:col>
      <xdr:colOff>390525</xdr:colOff>
      <xdr:row>118</xdr:row>
      <xdr:rowOff>561975</xdr:rowOff>
    </xdr:to>
    <xdr:pic>
      <xdr:nvPicPr>
        <xdr:cNvPr id="198707" name="Picture 165">
          <a:extLst>
            <a:ext uri="{FF2B5EF4-FFF2-40B4-BE49-F238E27FC236}">
              <a16:creationId xmlns:a16="http://schemas.microsoft.com/office/drawing/2014/main" id="{EF33AC11-88BF-B7EB-2FAF-5328F0F3AD7D}"/>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8010525" y="27784425"/>
          <a:ext cx="3429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15</xdr:col>
      <xdr:colOff>114300</xdr:colOff>
      <xdr:row>118</xdr:row>
      <xdr:rowOff>47625</xdr:rowOff>
    </xdr:from>
    <xdr:to>
      <xdr:col>15</xdr:col>
      <xdr:colOff>657225</xdr:colOff>
      <xdr:row>118</xdr:row>
      <xdr:rowOff>581025</xdr:rowOff>
    </xdr:to>
    <xdr:pic>
      <xdr:nvPicPr>
        <xdr:cNvPr id="198708" name="Picture 166">
          <a:extLst>
            <a:ext uri="{FF2B5EF4-FFF2-40B4-BE49-F238E27FC236}">
              <a16:creationId xmlns:a16="http://schemas.microsoft.com/office/drawing/2014/main" id="{14B52DC1-B358-88AE-C818-02B4FCDEC013}"/>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8582025" y="27612975"/>
          <a:ext cx="54292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85725</xdr:colOff>
      <xdr:row>118</xdr:row>
      <xdr:rowOff>257175</xdr:rowOff>
    </xdr:from>
    <xdr:to>
      <xdr:col>10</xdr:col>
      <xdr:colOff>428625</xdr:colOff>
      <xdr:row>118</xdr:row>
      <xdr:rowOff>581025</xdr:rowOff>
    </xdr:to>
    <xdr:pic>
      <xdr:nvPicPr>
        <xdr:cNvPr id="198709" name="Picture 167">
          <a:extLst>
            <a:ext uri="{FF2B5EF4-FFF2-40B4-BE49-F238E27FC236}">
              <a16:creationId xmlns:a16="http://schemas.microsoft.com/office/drawing/2014/main" id="{5A7133C3-87F6-8302-6B3F-C9944C429213}"/>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524500" y="27822525"/>
          <a:ext cx="847725"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95250</xdr:colOff>
      <xdr:row>118</xdr:row>
      <xdr:rowOff>257175</xdr:rowOff>
    </xdr:from>
    <xdr:to>
      <xdr:col>9</xdr:col>
      <xdr:colOff>409575</xdr:colOff>
      <xdr:row>118</xdr:row>
      <xdr:rowOff>571500</xdr:rowOff>
    </xdr:to>
    <xdr:pic>
      <xdr:nvPicPr>
        <xdr:cNvPr id="198710" name="Picture 168">
          <a:extLst>
            <a:ext uri="{FF2B5EF4-FFF2-40B4-BE49-F238E27FC236}">
              <a16:creationId xmlns:a16="http://schemas.microsoft.com/office/drawing/2014/main" id="{C628319D-18FC-9C17-9575-B26E697F70A0}"/>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5534025" y="27822525"/>
          <a:ext cx="314325"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10</xdr:col>
      <xdr:colOff>85725</xdr:colOff>
      <xdr:row>118</xdr:row>
      <xdr:rowOff>257175</xdr:rowOff>
    </xdr:from>
    <xdr:to>
      <xdr:col>10</xdr:col>
      <xdr:colOff>409575</xdr:colOff>
      <xdr:row>118</xdr:row>
      <xdr:rowOff>581025</xdr:rowOff>
    </xdr:to>
    <xdr:pic>
      <xdr:nvPicPr>
        <xdr:cNvPr id="198711" name="Picture 169">
          <a:extLst>
            <a:ext uri="{FF2B5EF4-FFF2-40B4-BE49-F238E27FC236}">
              <a16:creationId xmlns:a16="http://schemas.microsoft.com/office/drawing/2014/main" id="{2B5D7EDC-96E4-015E-7694-8AF2216BF9DA}"/>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6029325" y="27822525"/>
          <a:ext cx="32385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57150</xdr:colOff>
      <xdr:row>118</xdr:row>
      <xdr:rowOff>247650</xdr:rowOff>
    </xdr:from>
    <xdr:to>
      <xdr:col>13</xdr:col>
      <xdr:colOff>409575</xdr:colOff>
      <xdr:row>118</xdr:row>
      <xdr:rowOff>571500</xdr:rowOff>
    </xdr:to>
    <xdr:pic>
      <xdr:nvPicPr>
        <xdr:cNvPr id="198712" name="Picture 170">
          <a:extLst>
            <a:ext uri="{FF2B5EF4-FFF2-40B4-BE49-F238E27FC236}">
              <a16:creationId xmlns:a16="http://schemas.microsoft.com/office/drawing/2014/main" id="{475203B1-E61E-AFDE-EA51-EE5C23D814BC}"/>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7010400" y="27813000"/>
          <a:ext cx="85725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66675</xdr:colOff>
      <xdr:row>118</xdr:row>
      <xdr:rowOff>247650</xdr:rowOff>
    </xdr:from>
    <xdr:to>
      <xdr:col>12</xdr:col>
      <xdr:colOff>381000</xdr:colOff>
      <xdr:row>118</xdr:row>
      <xdr:rowOff>561975</xdr:rowOff>
    </xdr:to>
    <xdr:pic>
      <xdr:nvPicPr>
        <xdr:cNvPr id="198713" name="Picture 171">
          <a:extLst>
            <a:ext uri="{FF2B5EF4-FFF2-40B4-BE49-F238E27FC236}">
              <a16:creationId xmlns:a16="http://schemas.microsoft.com/office/drawing/2014/main" id="{F7275560-D30F-E3C3-EDD5-4195A9F4FABF}"/>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7019925" y="27813000"/>
          <a:ext cx="314325"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57150</xdr:colOff>
      <xdr:row>118</xdr:row>
      <xdr:rowOff>247650</xdr:rowOff>
    </xdr:from>
    <xdr:to>
      <xdr:col>13</xdr:col>
      <xdr:colOff>381000</xdr:colOff>
      <xdr:row>118</xdr:row>
      <xdr:rowOff>571500</xdr:rowOff>
    </xdr:to>
    <xdr:pic>
      <xdr:nvPicPr>
        <xdr:cNvPr id="198714" name="Picture 172">
          <a:extLst>
            <a:ext uri="{FF2B5EF4-FFF2-40B4-BE49-F238E27FC236}">
              <a16:creationId xmlns:a16="http://schemas.microsoft.com/office/drawing/2014/main" id="{7157251E-BCAD-87A0-FDBC-95A8E2366FF3}"/>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7515225" y="27813000"/>
          <a:ext cx="32385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15</xdr:col>
      <xdr:colOff>542925</xdr:colOff>
      <xdr:row>119</xdr:row>
      <xdr:rowOff>85725</xdr:rowOff>
    </xdr:from>
    <xdr:to>
      <xdr:col>16</xdr:col>
      <xdr:colOff>104775</xdr:colOff>
      <xdr:row>120</xdr:row>
      <xdr:rowOff>238125</xdr:rowOff>
    </xdr:to>
    <xdr:pic>
      <xdr:nvPicPr>
        <xdr:cNvPr id="198715" name="Picture 173">
          <a:extLst>
            <a:ext uri="{FF2B5EF4-FFF2-40B4-BE49-F238E27FC236}">
              <a16:creationId xmlns:a16="http://schemas.microsoft.com/office/drawing/2014/main" id="{19EA344D-0341-1836-88BE-89699C290C6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010650" y="28336875"/>
          <a:ext cx="295275"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20</xdr:col>
      <xdr:colOff>333375</xdr:colOff>
      <xdr:row>1</xdr:row>
      <xdr:rowOff>85725</xdr:rowOff>
    </xdr:from>
    <xdr:to>
      <xdr:col>23</xdr:col>
      <xdr:colOff>514350</xdr:colOff>
      <xdr:row>5</xdr:row>
      <xdr:rowOff>123825</xdr:rowOff>
    </xdr:to>
    <xdr:sp macro="" textlink="">
      <xdr:nvSpPr>
        <xdr:cNvPr id="198716" name="Line 238">
          <a:extLst>
            <a:ext uri="{FF2B5EF4-FFF2-40B4-BE49-F238E27FC236}">
              <a16:creationId xmlns:a16="http://schemas.microsoft.com/office/drawing/2014/main" id="{B94C06BA-003C-B2D9-D9E2-9D3851D58489}"/>
            </a:ext>
          </a:extLst>
        </xdr:cNvPr>
        <xdr:cNvSpPr>
          <a:spLocks noChangeShapeType="1"/>
        </xdr:cNvSpPr>
      </xdr:nvSpPr>
      <xdr:spPr bwMode="auto">
        <a:xfrm flipH="1">
          <a:off x="10696575" y="323850"/>
          <a:ext cx="2085975" cy="91440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25</xdr:col>
      <xdr:colOff>266700</xdr:colOff>
      <xdr:row>1</xdr:row>
      <xdr:rowOff>85725</xdr:rowOff>
    </xdr:from>
    <xdr:to>
      <xdr:col>25</xdr:col>
      <xdr:colOff>276225</xdr:colOff>
      <xdr:row>5</xdr:row>
      <xdr:rowOff>114300</xdr:rowOff>
    </xdr:to>
    <xdr:sp macro="" textlink="">
      <xdr:nvSpPr>
        <xdr:cNvPr id="198717" name="Line 239">
          <a:extLst>
            <a:ext uri="{FF2B5EF4-FFF2-40B4-BE49-F238E27FC236}">
              <a16:creationId xmlns:a16="http://schemas.microsoft.com/office/drawing/2014/main" id="{27502643-623E-4725-73BE-3C26E8269FB6}"/>
            </a:ext>
          </a:extLst>
        </xdr:cNvPr>
        <xdr:cNvSpPr>
          <a:spLocks noChangeShapeType="1"/>
        </xdr:cNvSpPr>
      </xdr:nvSpPr>
      <xdr:spPr bwMode="auto">
        <a:xfrm flipH="1">
          <a:off x="13716000" y="323850"/>
          <a:ext cx="9525" cy="904875"/>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27</xdr:col>
      <xdr:colOff>295275</xdr:colOff>
      <xdr:row>1</xdr:row>
      <xdr:rowOff>85725</xdr:rowOff>
    </xdr:from>
    <xdr:to>
      <xdr:col>31</xdr:col>
      <xdr:colOff>466725</xdr:colOff>
      <xdr:row>5</xdr:row>
      <xdr:rowOff>123825</xdr:rowOff>
    </xdr:to>
    <xdr:sp macro="" textlink="">
      <xdr:nvSpPr>
        <xdr:cNvPr id="198718" name="Line 240">
          <a:extLst>
            <a:ext uri="{FF2B5EF4-FFF2-40B4-BE49-F238E27FC236}">
              <a16:creationId xmlns:a16="http://schemas.microsoft.com/office/drawing/2014/main" id="{6F7A892D-DA53-98DC-9A8F-A05EB59D4145}"/>
            </a:ext>
          </a:extLst>
        </xdr:cNvPr>
        <xdr:cNvSpPr>
          <a:spLocks noChangeShapeType="1"/>
        </xdr:cNvSpPr>
      </xdr:nvSpPr>
      <xdr:spPr bwMode="auto">
        <a:xfrm>
          <a:off x="14535150" y="323850"/>
          <a:ext cx="2886075" cy="91440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3</xdr:col>
      <xdr:colOff>1924050</xdr:colOff>
      <xdr:row>103</xdr:row>
      <xdr:rowOff>19050</xdr:rowOff>
    </xdr:from>
    <xdr:to>
      <xdr:col>4</xdr:col>
      <xdr:colOff>66675</xdr:colOff>
      <xdr:row>103</xdr:row>
      <xdr:rowOff>219075</xdr:rowOff>
    </xdr:to>
    <xdr:sp macro="" textlink="">
      <xdr:nvSpPr>
        <xdr:cNvPr id="198719" name="Freeform 104">
          <a:extLst>
            <a:ext uri="{FF2B5EF4-FFF2-40B4-BE49-F238E27FC236}">
              <a16:creationId xmlns:a16="http://schemas.microsoft.com/office/drawing/2014/main" id="{FB1624C6-4746-9785-28F8-D10B53A7867F}"/>
            </a:ext>
          </a:extLst>
        </xdr:cNvPr>
        <xdr:cNvSpPr>
          <a:spLocks noChangeArrowheads="1"/>
        </xdr:cNvSpPr>
      </xdr:nvSpPr>
      <xdr:spPr bwMode="auto">
        <a:xfrm>
          <a:off x="2781300" y="23774400"/>
          <a:ext cx="152400" cy="123825"/>
        </a:xfrm>
        <a:custGeom>
          <a:avLst/>
          <a:gdLst>
            <a:gd name="T0" fmla="*/ 0 w 443"/>
            <a:gd name="T1" fmla="*/ 2147483646 h 554"/>
            <a:gd name="T2" fmla="*/ 0 w 443"/>
            <a:gd name="T3" fmla="*/ 0 h 554"/>
            <a:gd name="T4" fmla="*/ 2147483646 w 443"/>
            <a:gd name="T5" fmla="*/ 2147483646 h 554"/>
            <a:gd name="T6" fmla="*/ 0 w 443"/>
            <a:gd name="T7" fmla="*/ 2147483646 h 554"/>
            <a:gd name="T8" fmla="*/ 0 60000 65536"/>
            <a:gd name="T9" fmla="*/ 0 60000 65536"/>
            <a:gd name="T10" fmla="*/ 0 60000 65536"/>
            <a:gd name="T11" fmla="*/ 0 60000 65536"/>
            <a:gd name="T12" fmla="*/ 0 w 443"/>
            <a:gd name="T13" fmla="*/ 0 h 554"/>
            <a:gd name="T14" fmla="*/ 443 w 443"/>
            <a:gd name="T15" fmla="*/ 554 h 554"/>
          </a:gdLst>
          <a:ahLst/>
          <a:cxnLst>
            <a:cxn ang="T8">
              <a:pos x="T0" y="T1"/>
            </a:cxn>
            <a:cxn ang="T9">
              <a:pos x="T2" y="T3"/>
            </a:cxn>
            <a:cxn ang="T10">
              <a:pos x="T4" y="T5"/>
            </a:cxn>
            <a:cxn ang="T11">
              <a:pos x="T6" y="T7"/>
            </a:cxn>
          </a:cxnLst>
          <a:rect l="T12" t="T13" r="T14" b="T15"/>
          <a:pathLst>
            <a:path w="443" h="554">
              <a:moveTo>
                <a:pt x="0" y="553"/>
              </a:moveTo>
              <a:lnTo>
                <a:pt x="0" y="0"/>
              </a:lnTo>
              <a:lnTo>
                <a:pt x="442" y="278"/>
              </a:lnTo>
              <a:lnTo>
                <a:pt x="0" y="553"/>
              </a:lnTo>
            </a:path>
          </a:pathLst>
        </a:custGeom>
        <a:solidFill>
          <a:srgbClr val="FFFFFF"/>
        </a:solidFill>
        <a:ln w="9360">
          <a:solidFill>
            <a:srgbClr val="000000"/>
          </a:solidFill>
          <a:round/>
          <a:headEnd/>
          <a:tailEnd/>
        </a:ln>
      </xdr:spPr>
    </xdr:sp>
    <xdr:clientData/>
  </xdr:twoCellAnchor>
  <xdr:twoCellAnchor>
    <xdr:from>
      <xdr:col>3</xdr:col>
      <xdr:colOff>1543050</xdr:colOff>
      <xdr:row>104</xdr:row>
      <xdr:rowOff>0</xdr:rowOff>
    </xdr:from>
    <xdr:to>
      <xdr:col>3</xdr:col>
      <xdr:colOff>1647825</xdr:colOff>
      <xdr:row>104</xdr:row>
      <xdr:rowOff>0</xdr:rowOff>
    </xdr:to>
    <xdr:sp macro="" textlink="">
      <xdr:nvSpPr>
        <xdr:cNvPr id="198720" name="Freeform 105">
          <a:extLst>
            <a:ext uri="{FF2B5EF4-FFF2-40B4-BE49-F238E27FC236}">
              <a16:creationId xmlns:a16="http://schemas.microsoft.com/office/drawing/2014/main" id="{7DF484C2-C48C-10A6-E0FB-5134434EE9B2}"/>
            </a:ext>
          </a:extLst>
        </xdr:cNvPr>
        <xdr:cNvSpPr>
          <a:spLocks noChangeArrowheads="1"/>
        </xdr:cNvSpPr>
      </xdr:nvSpPr>
      <xdr:spPr bwMode="auto">
        <a:xfrm>
          <a:off x="2400300" y="23898225"/>
          <a:ext cx="104775" cy="0"/>
        </a:xfrm>
        <a:custGeom>
          <a:avLst/>
          <a:gdLst>
            <a:gd name="T0" fmla="*/ 0 w 302"/>
            <a:gd name="T1" fmla="*/ 0 h 502"/>
            <a:gd name="T2" fmla="*/ 0 w 302"/>
            <a:gd name="T3" fmla="*/ 0 h 502"/>
            <a:gd name="T4" fmla="*/ 2147483646 w 302"/>
            <a:gd name="T5" fmla="*/ 0 h 502"/>
            <a:gd name="T6" fmla="*/ 0 w 302"/>
            <a:gd name="T7" fmla="*/ 0 h 502"/>
            <a:gd name="T8" fmla="*/ 0 60000 65536"/>
            <a:gd name="T9" fmla="*/ 0 60000 65536"/>
            <a:gd name="T10" fmla="*/ 0 60000 65536"/>
            <a:gd name="T11" fmla="*/ 0 60000 65536"/>
            <a:gd name="T12" fmla="*/ 0 w 302"/>
            <a:gd name="T13" fmla="*/ 0 h 502"/>
            <a:gd name="T14" fmla="*/ 302 w 302"/>
            <a:gd name="T15" fmla="*/ 0 h 502"/>
          </a:gdLst>
          <a:ahLst/>
          <a:cxnLst>
            <a:cxn ang="T8">
              <a:pos x="T0" y="T1"/>
            </a:cxn>
            <a:cxn ang="T9">
              <a:pos x="T2" y="T3"/>
            </a:cxn>
            <a:cxn ang="T10">
              <a:pos x="T4" y="T5"/>
            </a:cxn>
            <a:cxn ang="T11">
              <a:pos x="T6" y="T7"/>
            </a:cxn>
          </a:cxnLst>
          <a:rect l="T12" t="T13" r="T14" b="T15"/>
          <a:pathLst>
            <a:path w="302" h="502">
              <a:moveTo>
                <a:pt x="0" y="501"/>
              </a:moveTo>
              <a:lnTo>
                <a:pt x="0" y="0"/>
              </a:lnTo>
              <a:lnTo>
                <a:pt x="301" y="252"/>
              </a:lnTo>
              <a:lnTo>
                <a:pt x="0" y="501"/>
              </a:lnTo>
            </a:path>
          </a:pathLst>
        </a:custGeom>
        <a:solidFill>
          <a:srgbClr val="FFFFFF"/>
        </a:solidFill>
        <a:ln w="9360">
          <a:solidFill>
            <a:srgbClr val="000000"/>
          </a:solidFill>
          <a:round/>
          <a:headEnd/>
          <a:tailEnd/>
        </a:ln>
      </xdr:spPr>
    </xdr:sp>
    <xdr:clientData/>
  </xdr:twoCellAnchor>
  <xdr:twoCellAnchor>
    <xdr:from>
      <xdr:col>15</xdr:col>
      <xdr:colOff>666750</xdr:colOff>
      <xdr:row>104</xdr:row>
      <xdr:rowOff>0</xdr:rowOff>
    </xdr:from>
    <xdr:to>
      <xdr:col>16</xdr:col>
      <xdr:colOff>57150</xdr:colOff>
      <xdr:row>104</xdr:row>
      <xdr:rowOff>0</xdr:rowOff>
    </xdr:to>
    <xdr:sp macro="" textlink="">
      <xdr:nvSpPr>
        <xdr:cNvPr id="198721" name="Freeform 106">
          <a:extLst>
            <a:ext uri="{FF2B5EF4-FFF2-40B4-BE49-F238E27FC236}">
              <a16:creationId xmlns:a16="http://schemas.microsoft.com/office/drawing/2014/main" id="{9080FEEA-4739-B468-2016-4280B74CC24F}"/>
            </a:ext>
          </a:extLst>
        </xdr:cNvPr>
        <xdr:cNvSpPr>
          <a:spLocks noChangeArrowheads="1"/>
        </xdr:cNvSpPr>
      </xdr:nvSpPr>
      <xdr:spPr bwMode="auto">
        <a:xfrm>
          <a:off x="9134475" y="23898225"/>
          <a:ext cx="123825" cy="0"/>
        </a:xfrm>
        <a:custGeom>
          <a:avLst/>
          <a:gdLst>
            <a:gd name="T0" fmla="*/ 0 w 358"/>
            <a:gd name="T1" fmla="*/ 0 h 556"/>
            <a:gd name="T2" fmla="*/ 0 w 358"/>
            <a:gd name="T3" fmla="*/ 0 h 556"/>
            <a:gd name="T4" fmla="*/ 2147483646 w 358"/>
            <a:gd name="T5" fmla="*/ 0 h 556"/>
            <a:gd name="T6" fmla="*/ 0 w 358"/>
            <a:gd name="T7" fmla="*/ 0 h 556"/>
            <a:gd name="T8" fmla="*/ 0 60000 65536"/>
            <a:gd name="T9" fmla="*/ 0 60000 65536"/>
            <a:gd name="T10" fmla="*/ 0 60000 65536"/>
            <a:gd name="T11" fmla="*/ 0 60000 65536"/>
            <a:gd name="T12" fmla="*/ 0 w 358"/>
            <a:gd name="T13" fmla="*/ 0 h 556"/>
            <a:gd name="T14" fmla="*/ 358 w 358"/>
            <a:gd name="T15" fmla="*/ 0 h 556"/>
          </a:gdLst>
          <a:ahLst/>
          <a:cxnLst>
            <a:cxn ang="T8">
              <a:pos x="T0" y="T1"/>
            </a:cxn>
            <a:cxn ang="T9">
              <a:pos x="T2" y="T3"/>
            </a:cxn>
            <a:cxn ang="T10">
              <a:pos x="T4" y="T5"/>
            </a:cxn>
            <a:cxn ang="T11">
              <a:pos x="T6" y="T7"/>
            </a:cxn>
          </a:cxnLst>
          <a:rect l="T12" t="T13" r="T14" b="T15"/>
          <a:pathLst>
            <a:path w="358" h="556">
              <a:moveTo>
                <a:pt x="0" y="555"/>
              </a:moveTo>
              <a:lnTo>
                <a:pt x="0" y="0"/>
              </a:lnTo>
              <a:lnTo>
                <a:pt x="357" y="279"/>
              </a:lnTo>
              <a:lnTo>
                <a:pt x="0" y="555"/>
              </a:lnTo>
            </a:path>
          </a:pathLst>
        </a:custGeom>
        <a:solidFill>
          <a:srgbClr val="FFFFFF"/>
        </a:solidFill>
        <a:ln w="9360">
          <a:solidFill>
            <a:srgbClr val="000000"/>
          </a:solidFill>
          <a:round/>
          <a:headEnd/>
          <a:tailEnd/>
        </a:ln>
      </xdr:spPr>
    </xdr:sp>
    <xdr:clientData/>
  </xdr:twoCellAnchor>
  <xdr:twoCellAnchor>
    <xdr:from>
      <xdr:col>15</xdr:col>
      <xdr:colOff>666750</xdr:colOff>
      <xdr:row>104</xdr:row>
      <xdr:rowOff>0</xdr:rowOff>
    </xdr:from>
    <xdr:to>
      <xdr:col>16</xdr:col>
      <xdr:colOff>57150</xdr:colOff>
      <xdr:row>104</xdr:row>
      <xdr:rowOff>0</xdr:rowOff>
    </xdr:to>
    <xdr:sp macro="" textlink="">
      <xdr:nvSpPr>
        <xdr:cNvPr id="198722" name="Freeform 107">
          <a:extLst>
            <a:ext uri="{FF2B5EF4-FFF2-40B4-BE49-F238E27FC236}">
              <a16:creationId xmlns:a16="http://schemas.microsoft.com/office/drawing/2014/main" id="{9B658877-DCBA-48AE-633E-EEA34D073DB3}"/>
            </a:ext>
          </a:extLst>
        </xdr:cNvPr>
        <xdr:cNvSpPr>
          <a:spLocks noChangeArrowheads="1"/>
        </xdr:cNvSpPr>
      </xdr:nvSpPr>
      <xdr:spPr bwMode="auto">
        <a:xfrm>
          <a:off x="9134475" y="23898225"/>
          <a:ext cx="123825" cy="0"/>
        </a:xfrm>
        <a:custGeom>
          <a:avLst/>
          <a:gdLst>
            <a:gd name="T0" fmla="*/ 0 w 358"/>
            <a:gd name="T1" fmla="*/ 0 h 556"/>
            <a:gd name="T2" fmla="*/ 0 w 358"/>
            <a:gd name="T3" fmla="*/ 0 h 556"/>
            <a:gd name="T4" fmla="*/ 2147483646 w 358"/>
            <a:gd name="T5" fmla="*/ 0 h 556"/>
            <a:gd name="T6" fmla="*/ 0 w 358"/>
            <a:gd name="T7" fmla="*/ 0 h 556"/>
            <a:gd name="T8" fmla="*/ 0 60000 65536"/>
            <a:gd name="T9" fmla="*/ 0 60000 65536"/>
            <a:gd name="T10" fmla="*/ 0 60000 65536"/>
            <a:gd name="T11" fmla="*/ 0 60000 65536"/>
            <a:gd name="T12" fmla="*/ 0 w 358"/>
            <a:gd name="T13" fmla="*/ 0 h 556"/>
            <a:gd name="T14" fmla="*/ 358 w 358"/>
            <a:gd name="T15" fmla="*/ 0 h 556"/>
          </a:gdLst>
          <a:ahLst/>
          <a:cxnLst>
            <a:cxn ang="T8">
              <a:pos x="T0" y="T1"/>
            </a:cxn>
            <a:cxn ang="T9">
              <a:pos x="T2" y="T3"/>
            </a:cxn>
            <a:cxn ang="T10">
              <a:pos x="T4" y="T5"/>
            </a:cxn>
            <a:cxn ang="T11">
              <a:pos x="T6" y="T7"/>
            </a:cxn>
          </a:cxnLst>
          <a:rect l="T12" t="T13" r="T14" b="T15"/>
          <a:pathLst>
            <a:path w="358" h="556">
              <a:moveTo>
                <a:pt x="0" y="555"/>
              </a:moveTo>
              <a:lnTo>
                <a:pt x="0" y="0"/>
              </a:lnTo>
              <a:lnTo>
                <a:pt x="357" y="279"/>
              </a:lnTo>
              <a:lnTo>
                <a:pt x="0" y="555"/>
              </a:lnTo>
            </a:path>
          </a:pathLst>
        </a:custGeom>
        <a:solidFill>
          <a:srgbClr val="FFFFFF"/>
        </a:solidFill>
        <a:ln w="9360">
          <a:solidFill>
            <a:srgbClr val="000000"/>
          </a:solidFill>
          <a:round/>
          <a:headEnd/>
          <a:tailEnd/>
        </a:ln>
      </xdr:spPr>
    </xdr:sp>
    <xdr:clientData/>
  </xdr:twoCellAnchor>
  <xdr:twoCellAnchor>
    <xdr:from>
      <xdr:col>15</xdr:col>
      <xdr:colOff>666750</xdr:colOff>
      <xdr:row>104</xdr:row>
      <xdr:rowOff>0</xdr:rowOff>
    </xdr:from>
    <xdr:to>
      <xdr:col>16</xdr:col>
      <xdr:colOff>57150</xdr:colOff>
      <xdr:row>104</xdr:row>
      <xdr:rowOff>0</xdr:rowOff>
    </xdr:to>
    <xdr:sp macro="" textlink="">
      <xdr:nvSpPr>
        <xdr:cNvPr id="198723" name="Freeform 108">
          <a:extLst>
            <a:ext uri="{FF2B5EF4-FFF2-40B4-BE49-F238E27FC236}">
              <a16:creationId xmlns:a16="http://schemas.microsoft.com/office/drawing/2014/main" id="{3E0ECD9E-0D7A-ECB6-C3C3-43B8E5BDA2FC}"/>
            </a:ext>
          </a:extLst>
        </xdr:cNvPr>
        <xdr:cNvSpPr>
          <a:spLocks noChangeArrowheads="1"/>
        </xdr:cNvSpPr>
      </xdr:nvSpPr>
      <xdr:spPr bwMode="auto">
        <a:xfrm>
          <a:off x="9134475" y="23898225"/>
          <a:ext cx="123825" cy="0"/>
        </a:xfrm>
        <a:custGeom>
          <a:avLst/>
          <a:gdLst>
            <a:gd name="T0" fmla="*/ 0 w 358"/>
            <a:gd name="T1" fmla="*/ 0 h 556"/>
            <a:gd name="T2" fmla="*/ 0 w 358"/>
            <a:gd name="T3" fmla="*/ 0 h 556"/>
            <a:gd name="T4" fmla="*/ 2147483646 w 358"/>
            <a:gd name="T5" fmla="*/ 0 h 556"/>
            <a:gd name="T6" fmla="*/ 0 w 358"/>
            <a:gd name="T7" fmla="*/ 0 h 556"/>
            <a:gd name="T8" fmla="*/ 0 60000 65536"/>
            <a:gd name="T9" fmla="*/ 0 60000 65536"/>
            <a:gd name="T10" fmla="*/ 0 60000 65536"/>
            <a:gd name="T11" fmla="*/ 0 60000 65536"/>
            <a:gd name="T12" fmla="*/ 0 w 358"/>
            <a:gd name="T13" fmla="*/ 0 h 556"/>
            <a:gd name="T14" fmla="*/ 358 w 358"/>
            <a:gd name="T15" fmla="*/ 0 h 556"/>
          </a:gdLst>
          <a:ahLst/>
          <a:cxnLst>
            <a:cxn ang="T8">
              <a:pos x="T0" y="T1"/>
            </a:cxn>
            <a:cxn ang="T9">
              <a:pos x="T2" y="T3"/>
            </a:cxn>
            <a:cxn ang="T10">
              <a:pos x="T4" y="T5"/>
            </a:cxn>
            <a:cxn ang="T11">
              <a:pos x="T6" y="T7"/>
            </a:cxn>
          </a:cxnLst>
          <a:rect l="T12" t="T13" r="T14" b="T15"/>
          <a:pathLst>
            <a:path w="358" h="556">
              <a:moveTo>
                <a:pt x="0" y="555"/>
              </a:moveTo>
              <a:lnTo>
                <a:pt x="0" y="0"/>
              </a:lnTo>
              <a:lnTo>
                <a:pt x="357" y="279"/>
              </a:lnTo>
              <a:lnTo>
                <a:pt x="0" y="555"/>
              </a:lnTo>
            </a:path>
          </a:pathLst>
        </a:custGeom>
        <a:solidFill>
          <a:srgbClr val="FFFFFF"/>
        </a:solidFill>
        <a:ln w="9360">
          <a:solidFill>
            <a:srgbClr val="000000"/>
          </a:solidFill>
          <a:round/>
          <a:headEnd/>
          <a:tailEnd/>
        </a:ln>
      </xdr:spPr>
    </xdr:sp>
    <xdr:clientData/>
  </xdr:twoCellAnchor>
  <xdr:twoCellAnchor>
    <xdr:from>
      <xdr:col>15</xdr:col>
      <xdr:colOff>666750</xdr:colOff>
      <xdr:row>104</xdr:row>
      <xdr:rowOff>0</xdr:rowOff>
    </xdr:from>
    <xdr:to>
      <xdr:col>16</xdr:col>
      <xdr:colOff>57150</xdr:colOff>
      <xdr:row>104</xdr:row>
      <xdr:rowOff>0</xdr:rowOff>
    </xdr:to>
    <xdr:sp macro="" textlink="">
      <xdr:nvSpPr>
        <xdr:cNvPr id="198724" name="Freeform 109">
          <a:extLst>
            <a:ext uri="{FF2B5EF4-FFF2-40B4-BE49-F238E27FC236}">
              <a16:creationId xmlns:a16="http://schemas.microsoft.com/office/drawing/2014/main" id="{16CE0B93-DBB1-FBBE-D3E4-2C0CAE39CB9A}"/>
            </a:ext>
          </a:extLst>
        </xdr:cNvPr>
        <xdr:cNvSpPr>
          <a:spLocks noChangeArrowheads="1"/>
        </xdr:cNvSpPr>
      </xdr:nvSpPr>
      <xdr:spPr bwMode="auto">
        <a:xfrm>
          <a:off x="9134475" y="23898225"/>
          <a:ext cx="123825" cy="0"/>
        </a:xfrm>
        <a:custGeom>
          <a:avLst/>
          <a:gdLst>
            <a:gd name="T0" fmla="*/ 0 w 358"/>
            <a:gd name="T1" fmla="*/ 0 h 553"/>
            <a:gd name="T2" fmla="*/ 0 w 358"/>
            <a:gd name="T3" fmla="*/ 0 h 553"/>
            <a:gd name="T4" fmla="*/ 2147483646 w 358"/>
            <a:gd name="T5" fmla="*/ 0 h 553"/>
            <a:gd name="T6" fmla="*/ 0 w 358"/>
            <a:gd name="T7" fmla="*/ 0 h 553"/>
            <a:gd name="T8" fmla="*/ 0 60000 65536"/>
            <a:gd name="T9" fmla="*/ 0 60000 65536"/>
            <a:gd name="T10" fmla="*/ 0 60000 65536"/>
            <a:gd name="T11" fmla="*/ 0 60000 65536"/>
            <a:gd name="T12" fmla="*/ 0 w 358"/>
            <a:gd name="T13" fmla="*/ 0 h 553"/>
            <a:gd name="T14" fmla="*/ 358 w 358"/>
            <a:gd name="T15" fmla="*/ 0 h 553"/>
          </a:gdLst>
          <a:ahLst/>
          <a:cxnLst>
            <a:cxn ang="T8">
              <a:pos x="T0" y="T1"/>
            </a:cxn>
            <a:cxn ang="T9">
              <a:pos x="T2" y="T3"/>
            </a:cxn>
            <a:cxn ang="T10">
              <a:pos x="T4" y="T5"/>
            </a:cxn>
            <a:cxn ang="T11">
              <a:pos x="T6" y="T7"/>
            </a:cxn>
          </a:cxnLst>
          <a:rect l="T12" t="T13" r="T14" b="T15"/>
          <a:pathLst>
            <a:path w="358" h="553">
              <a:moveTo>
                <a:pt x="0" y="552"/>
              </a:moveTo>
              <a:lnTo>
                <a:pt x="0" y="0"/>
              </a:lnTo>
              <a:lnTo>
                <a:pt x="357" y="278"/>
              </a:lnTo>
              <a:lnTo>
                <a:pt x="0" y="552"/>
              </a:lnTo>
            </a:path>
          </a:pathLst>
        </a:custGeom>
        <a:solidFill>
          <a:srgbClr val="FFFFFF"/>
        </a:solidFill>
        <a:ln w="9360">
          <a:solidFill>
            <a:srgbClr val="000000"/>
          </a:solidFill>
          <a:round/>
          <a:headEnd/>
          <a:tailEnd/>
        </a:ln>
      </xdr:spPr>
    </xdr:sp>
    <xdr:clientData/>
  </xdr:twoCellAnchor>
  <xdr:twoCellAnchor>
    <xdr:from>
      <xdr:col>15</xdr:col>
      <xdr:colOff>666750</xdr:colOff>
      <xdr:row>104</xdr:row>
      <xdr:rowOff>0</xdr:rowOff>
    </xdr:from>
    <xdr:to>
      <xdr:col>16</xdr:col>
      <xdr:colOff>57150</xdr:colOff>
      <xdr:row>104</xdr:row>
      <xdr:rowOff>0</xdr:rowOff>
    </xdr:to>
    <xdr:sp macro="" textlink="">
      <xdr:nvSpPr>
        <xdr:cNvPr id="198725" name="Freeform 110">
          <a:extLst>
            <a:ext uri="{FF2B5EF4-FFF2-40B4-BE49-F238E27FC236}">
              <a16:creationId xmlns:a16="http://schemas.microsoft.com/office/drawing/2014/main" id="{26F629A3-B1BB-95A5-8C0D-F6A2C774F8E7}"/>
            </a:ext>
          </a:extLst>
        </xdr:cNvPr>
        <xdr:cNvSpPr>
          <a:spLocks noChangeArrowheads="1"/>
        </xdr:cNvSpPr>
      </xdr:nvSpPr>
      <xdr:spPr bwMode="auto">
        <a:xfrm>
          <a:off x="9134475" y="23898225"/>
          <a:ext cx="123825" cy="0"/>
        </a:xfrm>
        <a:custGeom>
          <a:avLst/>
          <a:gdLst>
            <a:gd name="T0" fmla="*/ 0 w 358"/>
            <a:gd name="T1" fmla="*/ 0 h 553"/>
            <a:gd name="T2" fmla="*/ 0 w 358"/>
            <a:gd name="T3" fmla="*/ 0 h 553"/>
            <a:gd name="T4" fmla="*/ 2147483646 w 358"/>
            <a:gd name="T5" fmla="*/ 0 h 553"/>
            <a:gd name="T6" fmla="*/ 0 w 358"/>
            <a:gd name="T7" fmla="*/ 0 h 553"/>
            <a:gd name="T8" fmla="*/ 0 60000 65536"/>
            <a:gd name="T9" fmla="*/ 0 60000 65536"/>
            <a:gd name="T10" fmla="*/ 0 60000 65536"/>
            <a:gd name="T11" fmla="*/ 0 60000 65536"/>
            <a:gd name="T12" fmla="*/ 0 w 358"/>
            <a:gd name="T13" fmla="*/ 0 h 553"/>
            <a:gd name="T14" fmla="*/ 358 w 358"/>
            <a:gd name="T15" fmla="*/ 0 h 553"/>
          </a:gdLst>
          <a:ahLst/>
          <a:cxnLst>
            <a:cxn ang="T8">
              <a:pos x="T0" y="T1"/>
            </a:cxn>
            <a:cxn ang="T9">
              <a:pos x="T2" y="T3"/>
            </a:cxn>
            <a:cxn ang="T10">
              <a:pos x="T4" y="T5"/>
            </a:cxn>
            <a:cxn ang="T11">
              <a:pos x="T6" y="T7"/>
            </a:cxn>
          </a:cxnLst>
          <a:rect l="T12" t="T13" r="T14" b="T15"/>
          <a:pathLst>
            <a:path w="358" h="553">
              <a:moveTo>
                <a:pt x="0" y="552"/>
              </a:moveTo>
              <a:lnTo>
                <a:pt x="0" y="0"/>
              </a:lnTo>
              <a:lnTo>
                <a:pt x="357" y="278"/>
              </a:lnTo>
              <a:lnTo>
                <a:pt x="0" y="552"/>
              </a:lnTo>
            </a:path>
          </a:pathLst>
        </a:custGeom>
        <a:solidFill>
          <a:srgbClr val="FFFFFF"/>
        </a:solidFill>
        <a:ln w="9360">
          <a:solidFill>
            <a:srgbClr val="000000"/>
          </a:solidFill>
          <a:round/>
          <a:headEnd/>
          <a:tailEnd/>
        </a:ln>
      </xdr:spPr>
    </xdr:sp>
    <xdr:clientData/>
  </xdr:twoCellAnchor>
  <xdr:twoCellAnchor>
    <xdr:from>
      <xdr:col>15</xdr:col>
      <xdr:colOff>666750</xdr:colOff>
      <xdr:row>104</xdr:row>
      <xdr:rowOff>0</xdr:rowOff>
    </xdr:from>
    <xdr:to>
      <xdr:col>16</xdr:col>
      <xdr:colOff>57150</xdr:colOff>
      <xdr:row>104</xdr:row>
      <xdr:rowOff>0</xdr:rowOff>
    </xdr:to>
    <xdr:sp macro="" textlink="">
      <xdr:nvSpPr>
        <xdr:cNvPr id="198726" name="Freeform 111">
          <a:extLst>
            <a:ext uri="{FF2B5EF4-FFF2-40B4-BE49-F238E27FC236}">
              <a16:creationId xmlns:a16="http://schemas.microsoft.com/office/drawing/2014/main" id="{1C731C71-EDCC-DBD1-5B27-49B710D318FA}"/>
            </a:ext>
          </a:extLst>
        </xdr:cNvPr>
        <xdr:cNvSpPr>
          <a:spLocks noChangeArrowheads="1"/>
        </xdr:cNvSpPr>
      </xdr:nvSpPr>
      <xdr:spPr bwMode="auto">
        <a:xfrm>
          <a:off x="9134475" y="23898225"/>
          <a:ext cx="123825" cy="0"/>
        </a:xfrm>
        <a:custGeom>
          <a:avLst/>
          <a:gdLst>
            <a:gd name="T0" fmla="*/ 0 w 358"/>
            <a:gd name="T1" fmla="*/ 0 h 556"/>
            <a:gd name="T2" fmla="*/ 0 w 358"/>
            <a:gd name="T3" fmla="*/ 0 h 556"/>
            <a:gd name="T4" fmla="*/ 2147483646 w 358"/>
            <a:gd name="T5" fmla="*/ 0 h 556"/>
            <a:gd name="T6" fmla="*/ 0 w 358"/>
            <a:gd name="T7" fmla="*/ 0 h 556"/>
            <a:gd name="T8" fmla="*/ 0 60000 65536"/>
            <a:gd name="T9" fmla="*/ 0 60000 65536"/>
            <a:gd name="T10" fmla="*/ 0 60000 65536"/>
            <a:gd name="T11" fmla="*/ 0 60000 65536"/>
            <a:gd name="T12" fmla="*/ 0 w 358"/>
            <a:gd name="T13" fmla="*/ 0 h 556"/>
            <a:gd name="T14" fmla="*/ 358 w 358"/>
            <a:gd name="T15" fmla="*/ 0 h 556"/>
          </a:gdLst>
          <a:ahLst/>
          <a:cxnLst>
            <a:cxn ang="T8">
              <a:pos x="T0" y="T1"/>
            </a:cxn>
            <a:cxn ang="T9">
              <a:pos x="T2" y="T3"/>
            </a:cxn>
            <a:cxn ang="T10">
              <a:pos x="T4" y="T5"/>
            </a:cxn>
            <a:cxn ang="T11">
              <a:pos x="T6" y="T7"/>
            </a:cxn>
          </a:cxnLst>
          <a:rect l="T12" t="T13" r="T14" b="T15"/>
          <a:pathLst>
            <a:path w="358" h="556">
              <a:moveTo>
                <a:pt x="0" y="555"/>
              </a:moveTo>
              <a:lnTo>
                <a:pt x="0" y="0"/>
              </a:lnTo>
              <a:lnTo>
                <a:pt x="357" y="279"/>
              </a:lnTo>
              <a:lnTo>
                <a:pt x="0" y="555"/>
              </a:lnTo>
            </a:path>
          </a:pathLst>
        </a:custGeom>
        <a:solidFill>
          <a:srgbClr val="FFFFFF"/>
        </a:solidFill>
        <a:ln w="9360">
          <a:solidFill>
            <a:srgbClr val="000000"/>
          </a:solidFill>
          <a:round/>
          <a:headEnd/>
          <a:tailEnd/>
        </a:ln>
      </xdr:spPr>
    </xdr:sp>
    <xdr:clientData/>
  </xdr:twoCellAnchor>
  <xdr:twoCellAnchor>
    <xdr:from>
      <xdr:col>15</xdr:col>
      <xdr:colOff>666750</xdr:colOff>
      <xdr:row>104</xdr:row>
      <xdr:rowOff>0</xdr:rowOff>
    </xdr:from>
    <xdr:to>
      <xdr:col>16</xdr:col>
      <xdr:colOff>47625</xdr:colOff>
      <xdr:row>104</xdr:row>
      <xdr:rowOff>0</xdr:rowOff>
    </xdr:to>
    <xdr:sp macro="" textlink="">
      <xdr:nvSpPr>
        <xdr:cNvPr id="198727" name="Freeform 112">
          <a:extLst>
            <a:ext uri="{FF2B5EF4-FFF2-40B4-BE49-F238E27FC236}">
              <a16:creationId xmlns:a16="http://schemas.microsoft.com/office/drawing/2014/main" id="{960B5AB6-ECA7-1E20-2FBC-28F49D42FEF4}"/>
            </a:ext>
          </a:extLst>
        </xdr:cNvPr>
        <xdr:cNvSpPr>
          <a:spLocks noChangeArrowheads="1"/>
        </xdr:cNvSpPr>
      </xdr:nvSpPr>
      <xdr:spPr bwMode="auto">
        <a:xfrm>
          <a:off x="9134475" y="23898225"/>
          <a:ext cx="114300" cy="0"/>
        </a:xfrm>
        <a:custGeom>
          <a:avLst/>
          <a:gdLst>
            <a:gd name="T0" fmla="*/ 0 w 331"/>
            <a:gd name="T1" fmla="*/ 0 h 556"/>
            <a:gd name="T2" fmla="*/ 0 w 331"/>
            <a:gd name="T3" fmla="*/ 0 h 556"/>
            <a:gd name="T4" fmla="*/ 2147483646 w 331"/>
            <a:gd name="T5" fmla="*/ 0 h 556"/>
            <a:gd name="T6" fmla="*/ 0 w 331"/>
            <a:gd name="T7" fmla="*/ 0 h 556"/>
            <a:gd name="T8" fmla="*/ 0 60000 65536"/>
            <a:gd name="T9" fmla="*/ 0 60000 65536"/>
            <a:gd name="T10" fmla="*/ 0 60000 65536"/>
            <a:gd name="T11" fmla="*/ 0 60000 65536"/>
            <a:gd name="T12" fmla="*/ 0 w 331"/>
            <a:gd name="T13" fmla="*/ 0 h 556"/>
            <a:gd name="T14" fmla="*/ 331 w 331"/>
            <a:gd name="T15" fmla="*/ 0 h 556"/>
          </a:gdLst>
          <a:ahLst/>
          <a:cxnLst>
            <a:cxn ang="T8">
              <a:pos x="T0" y="T1"/>
            </a:cxn>
            <a:cxn ang="T9">
              <a:pos x="T2" y="T3"/>
            </a:cxn>
            <a:cxn ang="T10">
              <a:pos x="T4" y="T5"/>
            </a:cxn>
            <a:cxn ang="T11">
              <a:pos x="T6" y="T7"/>
            </a:cxn>
          </a:cxnLst>
          <a:rect l="T12" t="T13" r="T14" b="T15"/>
          <a:pathLst>
            <a:path w="331" h="556">
              <a:moveTo>
                <a:pt x="0" y="555"/>
              </a:moveTo>
              <a:lnTo>
                <a:pt x="0" y="0"/>
              </a:lnTo>
              <a:lnTo>
                <a:pt x="330" y="279"/>
              </a:lnTo>
              <a:lnTo>
                <a:pt x="0" y="555"/>
              </a:lnTo>
            </a:path>
          </a:pathLst>
        </a:custGeom>
        <a:solidFill>
          <a:srgbClr val="FFFFFF"/>
        </a:solidFill>
        <a:ln w="9360">
          <a:solidFill>
            <a:srgbClr val="000000"/>
          </a:solidFill>
          <a:round/>
          <a:headEnd/>
          <a:tailEnd/>
        </a:ln>
      </xdr:spPr>
    </xdr:sp>
    <xdr:clientData/>
  </xdr:twoCellAnchor>
  <xdr:twoCellAnchor>
    <xdr:from>
      <xdr:col>15</xdr:col>
      <xdr:colOff>666750</xdr:colOff>
      <xdr:row>104</xdr:row>
      <xdr:rowOff>0</xdr:rowOff>
    </xdr:from>
    <xdr:to>
      <xdr:col>16</xdr:col>
      <xdr:colOff>57150</xdr:colOff>
      <xdr:row>104</xdr:row>
      <xdr:rowOff>0</xdr:rowOff>
    </xdr:to>
    <xdr:sp macro="" textlink="">
      <xdr:nvSpPr>
        <xdr:cNvPr id="198728" name="Freeform 113">
          <a:extLst>
            <a:ext uri="{FF2B5EF4-FFF2-40B4-BE49-F238E27FC236}">
              <a16:creationId xmlns:a16="http://schemas.microsoft.com/office/drawing/2014/main" id="{D17C3CD4-8EB1-0B69-AA59-F4AB37993174}"/>
            </a:ext>
          </a:extLst>
        </xdr:cNvPr>
        <xdr:cNvSpPr>
          <a:spLocks noChangeArrowheads="1"/>
        </xdr:cNvSpPr>
      </xdr:nvSpPr>
      <xdr:spPr bwMode="auto">
        <a:xfrm>
          <a:off x="9134475" y="23898225"/>
          <a:ext cx="123825" cy="0"/>
        </a:xfrm>
        <a:custGeom>
          <a:avLst/>
          <a:gdLst>
            <a:gd name="T0" fmla="*/ 0 w 358"/>
            <a:gd name="T1" fmla="*/ 0 h 553"/>
            <a:gd name="T2" fmla="*/ 0 w 358"/>
            <a:gd name="T3" fmla="*/ 0 h 553"/>
            <a:gd name="T4" fmla="*/ 2147483646 w 358"/>
            <a:gd name="T5" fmla="*/ 0 h 553"/>
            <a:gd name="T6" fmla="*/ 0 w 358"/>
            <a:gd name="T7" fmla="*/ 0 h 553"/>
            <a:gd name="T8" fmla="*/ 0 60000 65536"/>
            <a:gd name="T9" fmla="*/ 0 60000 65536"/>
            <a:gd name="T10" fmla="*/ 0 60000 65536"/>
            <a:gd name="T11" fmla="*/ 0 60000 65536"/>
            <a:gd name="T12" fmla="*/ 0 w 358"/>
            <a:gd name="T13" fmla="*/ 0 h 553"/>
            <a:gd name="T14" fmla="*/ 358 w 358"/>
            <a:gd name="T15" fmla="*/ 0 h 553"/>
          </a:gdLst>
          <a:ahLst/>
          <a:cxnLst>
            <a:cxn ang="T8">
              <a:pos x="T0" y="T1"/>
            </a:cxn>
            <a:cxn ang="T9">
              <a:pos x="T2" y="T3"/>
            </a:cxn>
            <a:cxn ang="T10">
              <a:pos x="T4" y="T5"/>
            </a:cxn>
            <a:cxn ang="T11">
              <a:pos x="T6" y="T7"/>
            </a:cxn>
          </a:cxnLst>
          <a:rect l="T12" t="T13" r="T14" b="T15"/>
          <a:pathLst>
            <a:path w="358" h="553">
              <a:moveTo>
                <a:pt x="0" y="552"/>
              </a:moveTo>
              <a:lnTo>
                <a:pt x="0" y="0"/>
              </a:lnTo>
              <a:lnTo>
                <a:pt x="357" y="278"/>
              </a:lnTo>
              <a:lnTo>
                <a:pt x="0" y="552"/>
              </a:lnTo>
            </a:path>
          </a:pathLst>
        </a:custGeom>
        <a:solidFill>
          <a:srgbClr val="FFFFFF"/>
        </a:solidFill>
        <a:ln w="9360">
          <a:solidFill>
            <a:srgbClr val="000000"/>
          </a:solidFill>
          <a:round/>
          <a:headEnd/>
          <a:tailEnd/>
        </a:ln>
      </xdr:spPr>
    </xdr:sp>
    <xdr:clientData/>
  </xdr:twoCellAnchor>
  <xdr:twoCellAnchor>
    <xdr:from>
      <xdr:col>15</xdr:col>
      <xdr:colOff>666750</xdr:colOff>
      <xdr:row>104</xdr:row>
      <xdr:rowOff>0</xdr:rowOff>
    </xdr:from>
    <xdr:to>
      <xdr:col>16</xdr:col>
      <xdr:colOff>47625</xdr:colOff>
      <xdr:row>104</xdr:row>
      <xdr:rowOff>0</xdr:rowOff>
    </xdr:to>
    <xdr:sp macro="" textlink="">
      <xdr:nvSpPr>
        <xdr:cNvPr id="198729" name="Freeform 114">
          <a:extLst>
            <a:ext uri="{FF2B5EF4-FFF2-40B4-BE49-F238E27FC236}">
              <a16:creationId xmlns:a16="http://schemas.microsoft.com/office/drawing/2014/main" id="{30BC471C-A433-DA0C-CF1E-0CC5BFD4E59B}"/>
            </a:ext>
          </a:extLst>
        </xdr:cNvPr>
        <xdr:cNvSpPr>
          <a:spLocks noChangeArrowheads="1"/>
        </xdr:cNvSpPr>
      </xdr:nvSpPr>
      <xdr:spPr bwMode="auto">
        <a:xfrm>
          <a:off x="9134475" y="23898225"/>
          <a:ext cx="114300" cy="0"/>
        </a:xfrm>
        <a:custGeom>
          <a:avLst/>
          <a:gdLst>
            <a:gd name="T0" fmla="*/ 0 w 331"/>
            <a:gd name="T1" fmla="*/ 0 h 556"/>
            <a:gd name="T2" fmla="*/ 0 w 331"/>
            <a:gd name="T3" fmla="*/ 0 h 556"/>
            <a:gd name="T4" fmla="*/ 2147483646 w 331"/>
            <a:gd name="T5" fmla="*/ 0 h 556"/>
            <a:gd name="T6" fmla="*/ 0 w 331"/>
            <a:gd name="T7" fmla="*/ 0 h 556"/>
            <a:gd name="T8" fmla="*/ 0 60000 65536"/>
            <a:gd name="T9" fmla="*/ 0 60000 65536"/>
            <a:gd name="T10" fmla="*/ 0 60000 65536"/>
            <a:gd name="T11" fmla="*/ 0 60000 65536"/>
            <a:gd name="T12" fmla="*/ 0 w 331"/>
            <a:gd name="T13" fmla="*/ 0 h 556"/>
            <a:gd name="T14" fmla="*/ 331 w 331"/>
            <a:gd name="T15" fmla="*/ 0 h 556"/>
          </a:gdLst>
          <a:ahLst/>
          <a:cxnLst>
            <a:cxn ang="T8">
              <a:pos x="T0" y="T1"/>
            </a:cxn>
            <a:cxn ang="T9">
              <a:pos x="T2" y="T3"/>
            </a:cxn>
            <a:cxn ang="T10">
              <a:pos x="T4" y="T5"/>
            </a:cxn>
            <a:cxn ang="T11">
              <a:pos x="T6" y="T7"/>
            </a:cxn>
          </a:cxnLst>
          <a:rect l="T12" t="T13" r="T14" b="T15"/>
          <a:pathLst>
            <a:path w="331" h="556">
              <a:moveTo>
                <a:pt x="0" y="555"/>
              </a:moveTo>
              <a:lnTo>
                <a:pt x="0" y="0"/>
              </a:lnTo>
              <a:lnTo>
                <a:pt x="330" y="279"/>
              </a:lnTo>
              <a:lnTo>
                <a:pt x="0" y="555"/>
              </a:lnTo>
            </a:path>
          </a:pathLst>
        </a:custGeom>
        <a:solidFill>
          <a:srgbClr val="FFFFFF"/>
        </a:solidFill>
        <a:ln w="9360">
          <a:solidFill>
            <a:srgbClr val="000000"/>
          </a:solidFill>
          <a:round/>
          <a:headEnd/>
          <a:tailEnd/>
        </a:ln>
      </xdr:spPr>
    </xdr:sp>
    <xdr:clientData/>
  </xdr:twoCellAnchor>
  <xdr:twoCellAnchor>
    <xdr:from>
      <xdr:col>15</xdr:col>
      <xdr:colOff>666750</xdr:colOff>
      <xdr:row>104</xdr:row>
      <xdr:rowOff>0</xdr:rowOff>
    </xdr:from>
    <xdr:to>
      <xdr:col>16</xdr:col>
      <xdr:colOff>57150</xdr:colOff>
      <xdr:row>104</xdr:row>
      <xdr:rowOff>0</xdr:rowOff>
    </xdr:to>
    <xdr:sp macro="" textlink="">
      <xdr:nvSpPr>
        <xdr:cNvPr id="198730" name="Freeform 115">
          <a:extLst>
            <a:ext uri="{FF2B5EF4-FFF2-40B4-BE49-F238E27FC236}">
              <a16:creationId xmlns:a16="http://schemas.microsoft.com/office/drawing/2014/main" id="{DC473B1C-BF54-95A3-3859-8D0641599D55}"/>
            </a:ext>
          </a:extLst>
        </xdr:cNvPr>
        <xdr:cNvSpPr>
          <a:spLocks noChangeArrowheads="1"/>
        </xdr:cNvSpPr>
      </xdr:nvSpPr>
      <xdr:spPr bwMode="auto">
        <a:xfrm>
          <a:off x="9134475" y="23898225"/>
          <a:ext cx="123825" cy="0"/>
        </a:xfrm>
        <a:custGeom>
          <a:avLst/>
          <a:gdLst>
            <a:gd name="T0" fmla="*/ 0 w 358"/>
            <a:gd name="T1" fmla="*/ 0 h 553"/>
            <a:gd name="T2" fmla="*/ 0 w 358"/>
            <a:gd name="T3" fmla="*/ 0 h 553"/>
            <a:gd name="T4" fmla="*/ 2147483646 w 358"/>
            <a:gd name="T5" fmla="*/ 0 h 553"/>
            <a:gd name="T6" fmla="*/ 0 w 358"/>
            <a:gd name="T7" fmla="*/ 0 h 553"/>
            <a:gd name="T8" fmla="*/ 0 60000 65536"/>
            <a:gd name="T9" fmla="*/ 0 60000 65536"/>
            <a:gd name="T10" fmla="*/ 0 60000 65536"/>
            <a:gd name="T11" fmla="*/ 0 60000 65536"/>
            <a:gd name="T12" fmla="*/ 0 w 358"/>
            <a:gd name="T13" fmla="*/ 0 h 553"/>
            <a:gd name="T14" fmla="*/ 358 w 358"/>
            <a:gd name="T15" fmla="*/ 0 h 553"/>
          </a:gdLst>
          <a:ahLst/>
          <a:cxnLst>
            <a:cxn ang="T8">
              <a:pos x="T0" y="T1"/>
            </a:cxn>
            <a:cxn ang="T9">
              <a:pos x="T2" y="T3"/>
            </a:cxn>
            <a:cxn ang="T10">
              <a:pos x="T4" y="T5"/>
            </a:cxn>
            <a:cxn ang="T11">
              <a:pos x="T6" y="T7"/>
            </a:cxn>
          </a:cxnLst>
          <a:rect l="T12" t="T13" r="T14" b="T15"/>
          <a:pathLst>
            <a:path w="358" h="553">
              <a:moveTo>
                <a:pt x="0" y="552"/>
              </a:moveTo>
              <a:lnTo>
                <a:pt x="0" y="0"/>
              </a:lnTo>
              <a:lnTo>
                <a:pt x="357" y="278"/>
              </a:lnTo>
              <a:lnTo>
                <a:pt x="0" y="552"/>
              </a:lnTo>
            </a:path>
          </a:pathLst>
        </a:custGeom>
        <a:solidFill>
          <a:srgbClr val="FFFFFF"/>
        </a:solidFill>
        <a:ln w="9360">
          <a:solidFill>
            <a:srgbClr val="000000"/>
          </a:solidFill>
          <a:round/>
          <a:headEnd/>
          <a:tailEnd/>
        </a:ln>
      </xdr:spPr>
    </xdr:sp>
    <xdr:clientData/>
  </xdr:twoCellAnchor>
  <xdr:twoCellAnchor>
    <xdr:from>
      <xdr:col>15</xdr:col>
      <xdr:colOff>666750</xdr:colOff>
      <xdr:row>104</xdr:row>
      <xdr:rowOff>0</xdr:rowOff>
    </xdr:from>
    <xdr:to>
      <xdr:col>16</xdr:col>
      <xdr:colOff>57150</xdr:colOff>
      <xdr:row>104</xdr:row>
      <xdr:rowOff>0</xdr:rowOff>
    </xdr:to>
    <xdr:sp macro="" textlink="">
      <xdr:nvSpPr>
        <xdr:cNvPr id="198731" name="Freeform 116">
          <a:extLst>
            <a:ext uri="{FF2B5EF4-FFF2-40B4-BE49-F238E27FC236}">
              <a16:creationId xmlns:a16="http://schemas.microsoft.com/office/drawing/2014/main" id="{C30B43EB-7BAB-8944-62D7-FBC18AFF3F6B}"/>
            </a:ext>
          </a:extLst>
        </xdr:cNvPr>
        <xdr:cNvSpPr>
          <a:spLocks noChangeArrowheads="1"/>
        </xdr:cNvSpPr>
      </xdr:nvSpPr>
      <xdr:spPr bwMode="auto">
        <a:xfrm>
          <a:off x="9134475" y="23898225"/>
          <a:ext cx="123825" cy="0"/>
        </a:xfrm>
        <a:custGeom>
          <a:avLst/>
          <a:gdLst>
            <a:gd name="T0" fmla="*/ 0 w 358"/>
            <a:gd name="T1" fmla="*/ 0 h 553"/>
            <a:gd name="T2" fmla="*/ 0 w 358"/>
            <a:gd name="T3" fmla="*/ 0 h 553"/>
            <a:gd name="T4" fmla="*/ 2147483646 w 358"/>
            <a:gd name="T5" fmla="*/ 0 h 553"/>
            <a:gd name="T6" fmla="*/ 0 w 358"/>
            <a:gd name="T7" fmla="*/ 0 h 553"/>
            <a:gd name="T8" fmla="*/ 0 60000 65536"/>
            <a:gd name="T9" fmla="*/ 0 60000 65536"/>
            <a:gd name="T10" fmla="*/ 0 60000 65536"/>
            <a:gd name="T11" fmla="*/ 0 60000 65536"/>
            <a:gd name="T12" fmla="*/ 0 w 358"/>
            <a:gd name="T13" fmla="*/ 0 h 553"/>
            <a:gd name="T14" fmla="*/ 358 w 358"/>
            <a:gd name="T15" fmla="*/ 0 h 553"/>
          </a:gdLst>
          <a:ahLst/>
          <a:cxnLst>
            <a:cxn ang="T8">
              <a:pos x="T0" y="T1"/>
            </a:cxn>
            <a:cxn ang="T9">
              <a:pos x="T2" y="T3"/>
            </a:cxn>
            <a:cxn ang="T10">
              <a:pos x="T4" y="T5"/>
            </a:cxn>
            <a:cxn ang="T11">
              <a:pos x="T6" y="T7"/>
            </a:cxn>
          </a:cxnLst>
          <a:rect l="T12" t="T13" r="T14" b="T15"/>
          <a:pathLst>
            <a:path w="358" h="553">
              <a:moveTo>
                <a:pt x="0" y="552"/>
              </a:moveTo>
              <a:lnTo>
                <a:pt x="0" y="0"/>
              </a:lnTo>
              <a:lnTo>
                <a:pt x="357" y="278"/>
              </a:lnTo>
              <a:lnTo>
                <a:pt x="0" y="552"/>
              </a:lnTo>
            </a:path>
          </a:pathLst>
        </a:custGeom>
        <a:solidFill>
          <a:srgbClr val="FFFFFF"/>
        </a:solidFill>
        <a:ln w="9360">
          <a:solidFill>
            <a:srgbClr val="000000"/>
          </a:solidFill>
          <a:round/>
          <a:headEnd/>
          <a:tailEnd/>
        </a:ln>
      </xdr:spPr>
    </xdr:sp>
    <xdr:clientData/>
  </xdr:twoCellAnchor>
  <xdr:twoCellAnchor>
    <xdr:from>
      <xdr:col>15</xdr:col>
      <xdr:colOff>666750</xdr:colOff>
      <xdr:row>104</xdr:row>
      <xdr:rowOff>0</xdr:rowOff>
    </xdr:from>
    <xdr:to>
      <xdr:col>16</xdr:col>
      <xdr:colOff>57150</xdr:colOff>
      <xdr:row>104</xdr:row>
      <xdr:rowOff>0</xdr:rowOff>
    </xdr:to>
    <xdr:sp macro="" textlink="">
      <xdr:nvSpPr>
        <xdr:cNvPr id="198732" name="Freeform 117">
          <a:extLst>
            <a:ext uri="{FF2B5EF4-FFF2-40B4-BE49-F238E27FC236}">
              <a16:creationId xmlns:a16="http://schemas.microsoft.com/office/drawing/2014/main" id="{6E300E2D-D3CC-F652-6232-3A5F5A05C7A2}"/>
            </a:ext>
          </a:extLst>
        </xdr:cNvPr>
        <xdr:cNvSpPr>
          <a:spLocks noChangeArrowheads="1"/>
        </xdr:cNvSpPr>
      </xdr:nvSpPr>
      <xdr:spPr bwMode="auto">
        <a:xfrm>
          <a:off x="9134475" y="23898225"/>
          <a:ext cx="123825" cy="0"/>
        </a:xfrm>
        <a:custGeom>
          <a:avLst/>
          <a:gdLst>
            <a:gd name="T0" fmla="*/ 0 w 358"/>
            <a:gd name="T1" fmla="*/ 0 h 556"/>
            <a:gd name="T2" fmla="*/ 0 w 358"/>
            <a:gd name="T3" fmla="*/ 0 h 556"/>
            <a:gd name="T4" fmla="*/ 2147483646 w 358"/>
            <a:gd name="T5" fmla="*/ 0 h 556"/>
            <a:gd name="T6" fmla="*/ 0 w 358"/>
            <a:gd name="T7" fmla="*/ 0 h 556"/>
            <a:gd name="T8" fmla="*/ 0 60000 65536"/>
            <a:gd name="T9" fmla="*/ 0 60000 65536"/>
            <a:gd name="T10" fmla="*/ 0 60000 65536"/>
            <a:gd name="T11" fmla="*/ 0 60000 65536"/>
            <a:gd name="T12" fmla="*/ 0 w 358"/>
            <a:gd name="T13" fmla="*/ 0 h 556"/>
            <a:gd name="T14" fmla="*/ 358 w 358"/>
            <a:gd name="T15" fmla="*/ 0 h 556"/>
          </a:gdLst>
          <a:ahLst/>
          <a:cxnLst>
            <a:cxn ang="T8">
              <a:pos x="T0" y="T1"/>
            </a:cxn>
            <a:cxn ang="T9">
              <a:pos x="T2" y="T3"/>
            </a:cxn>
            <a:cxn ang="T10">
              <a:pos x="T4" y="T5"/>
            </a:cxn>
            <a:cxn ang="T11">
              <a:pos x="T6" y="T7"/>
            </a:cxn>
          </a:cxnLst>
          <a:rect l="T12" t="T13" r="T14" b="T15"/>
          <a:pathLst>
            <a:path w="358" h="556">
              <a:moveTo>
                <a:pt x="0" y="555"/>
              </a:moveTo>
              <a:lnTo>
                <a:pt x="0" y="0"/>
              </a:lnTo>
              <a:lnTo>
                <a:pt x="357" y="279"/>
              </a:lnTo>
              <a:lnTo>
                <a:pt x="0" y="555"/>
              </a:lnTo>
            </a:path>
          </a:pathLst>
        </a:custGeom>
        <a:solidFill>
          <a:srgbClr val="FFFFFF"/>
        </a:solidFill>
        <a:ln w="9360">
          <a:solidFill>
            <a:srgbClr val="000000"/>
          </a:solidFill>
          <a:round/>
          <a:headEnd/>
          <a:tailEnd/>
        </a:ln>
      </xdr:spPr>
    </xdr:sp>
    <xdr:clientData/>
  </xdr:twoCellAnchor>
  <xdr:twoCellAnchor>
    <xdr:from>
      <xdr:col>15</xdr:col>
      <xdr:colOff>666750</xdr:colOff>
      <xdr:row>104</xdr:row>
      <xdr:rowOff>0</xdr:rowOff>
    </xdr:from>
    <xdr:to>
      <xdr:col>16</xdr:col>
      <xdr:colOff>57150</xdr:colOff>
      <xdr:row>104</xdr:row>
      <xdr:rowOff>0</xdr:rowOff>
    </xdr:to>
    <xdr:sp macro="" textlink="">
      <xdr:nvSpPr>
        <xdr:cNvPr id="198733" name="Freeform 118">
          <a:extLst>
            <a:ext uri="{FF2B5EF4-FFF2-40B4-BE49-F238E27FC236}">
              <a16:creationId xmlns:a16="http://schemas.microsoft.com/office/drawing/2014/main" id="{06F48170-C9D5-765C-0464-63BB71F274C8}"/>
            </a:ext>
          </a:extLst>
        </xdr:cNvPr>
        <xdr:cNvSpPr>
          <a:spLocks noChangeArrowheads="1"/>
        </xdr:cNvSpPr>
      </xdr:nvSpPr>
      <xdr:spPr bwMode="auto">
        <a:xfrm>
          <a:off x="9134475" y="23898225"/>
          <a:ext cx="123825" cy="0"/>
        </a:xfrm>
        <a:custGeom>
          <a:avLst/>
          <a:gdLst>
            <a:gd name="T0" fmla="*/ 0 w 358"/>
            <a:gd name="T1" fmla="*/ 0 h 553"/>
            <a:gd name="T2" fmla="*/ 0 w 358"/>
            <a:gd name="T3" fmla="*/ 0 h 553"/>
            <a:gd name="T4" fmla="*/ 2147483646 w 358"/>
            <a:gd name="T5" fmla="*/ 0 h 553"/>
            <a:gd name="T6" fmla="*/ 0 w 358"/>
            <a:gd name="T7" fmla="*/ 0 h 553"/>
            <a:gd name="T8" fmla="*/ 0 60000 65536"/>
            <a:gd name="T9" fmla="*/ 0 60000 65536"/>
            <a:gd name="T10" fmla="*/ 0 60000 65536"/>
            <a:gd name="T11" fmla="*/ 0 60000 65536"/>
            <a:gd name="T12" fmla="*/ 0 w 358"/>
            <a:gd name="T13" fmla="*/ 0 h 553"/>
            <a:gd name="T14" fmla="*/ 358 w 358"/>
            <a:gd name="T15" fmla="*/ 0 h 553"/>
          </a:gdLst>
          <a:ahLst/>
          <a:cxnLst>
            <a:cxn ang="T8">
              <a:pos x="T0" y="T1"/>
            </a:cxn>
            <a:cxn ang="T9">
              <a:pos x="T2" y="T3"/>
            </a:cxn>
            <a:cxn ang="T10">
              <a:pos x="T4" y="T5"/>
            </a:cxn>
            <a:cxn ang="T11">
              <a:pos x="T6" y="T7"/>
            </a:cxn>
          </a:cxnLst>
          <a:rect l="T12" t="T13" r="T14" b="T15"/>
          <a:pathLst>
            <a:path w="358" h="553">
              <a:moveTo>
                <a:pt x="0" y="552"/>
              </a:moveTo>
              <a:lnTo>
                <a:pt x="0" y="0"/>
              </a:lnTo>
              <a:lnTo>
                <a:pt x="357" y="278"/>
              </a:lnTo>
              <a:lnTo>
                <a:pt x="0" y="552"/>
              </a:lnTo>
            </a:path>
          </a:pathLst>
        </a:custGeom>
        <a:solidFill>
          <a:srgbClr val="FFFFFF"/>
        </a:solidFill>
        <a:ln w="9360">
          <a:solidFill>
            <a:srgbClr val="000000"/>
          </a:solidFill>
          <a:round/>
          <a:headEnd/>
          <a:tailEnd/>
        </a:ln>
      </xdr:spPr>
    </xdr:sp>
    <xdr:clientData/>
  </xdr:twoCellAnchor>
  <xdr:twoCellAnchor>
    <xdr:from>
      <xdr:col>15</xdr:col>
      <xdr:colOff>666750</xdr:colOff>
      <xdr:row>104</xdr:row>
      <xdr:rowOff>0</xdr:rowOff>
    </xdr:from>
    <xdr:to>
      <xdr:col>16</xdr:col>
      <xdr:colOff>57150</xdr:colOff>
      <xdr:row>104</xdr:row>
      <xdr:rowOff>0</xdr:rowOff>
    </xdr:to>
    <xdr:sp macro="" textlink="">
      <xdr:nvSpPr>
        <xdr:cNvPr id="198734" name="Freeform 119">
          <a:extLst>
            <a:ext uri="{FF2B5EF4-FFF2-40B4-BE49-F238E27FC236}">
              <a16:creationId xmlns:a16="http://schemas.microsoft.com/office/drawing/2014/main" id="{09FF72C7-95E4-A66F-B829-EBC2B6A1CD2F}"/>
            </a:ext>
          </a:extLst>
        </xdr:cNvPr>
        <xdr:cNvSpPr>
          <a:spLocks noChangeArrowheads="1"/>
        </xdr:cNvSpPr>
      </xdr:nvSpPr>
      <xdr:spPr bwMode="auto">
        <a:xfrm>
          <a:off x="9134475" y="23898225"/>
          <a:ext cx="123825" cy="0"/>
        </a:xfrm>
        <a:custGeom>
          <a:avLst/>
          <a:gdLst>
            <a:gd name="T0" fmla="*/ 0 w 358"/>
            <a:gd name="T1" fmla="*/ 0 h 553"/>
            <a:gd name="T2" fmla="*/ 0 w 358"/>
            <a:gd name="T3" fmla="*/ 0 h 553"/>
            <a:gd name="T4" fmla="*/ 2147483646 w 358"/>
            <a:gd name="T5" fmla="*/ 0 h 553"/>
            <a:gd name="T6" fmla="*/ 0 w 358"/>
            <a:gd name="T7" fmla="*/ 0 h 553"/>
            <a:gd name="T8" fmla="*/ 0 60000 65536"/>
            <a:gd name="T9" fmla="*/ 0 60000 65536"/>
            <a:gd name="T10" fmla="*/ 0 60000 65536"/>
            <a:gd name="T11" fmla="*/ 0 60000 65536"/>
            <a:gd name="T12" fmla="*/ 0 w 358"/>
            <a:gd name="T13" fmla="*/ 0 h 553"/>
            <a:gd name="T14" fmla="*/ 358 w 358"/>
            <a:gd name="T15" fmla="*/ 0 h 553"/>
          </a:gdLst>
          <a:ahLst/>
          <a:cxnLst>
            <a:cxn ang="T8">
              <a:pos x="T0" y="T1"/>
            </a:cxn>
            <a:cxn ang="T9">
              <a:pos x="T2" y="T3"/>
            </a:cxn>
            <a:cxn ang="T10">
              <a:pos x="T4" y="T5"/>
            </a:cxn>
            <a:cxn ang="T11">
              <a:pos x="T6" y="T7"/>
            </a:cxn>
          </a:cxnLst>
          <a:rect l="T12" t="T13" r="T14" b="T15"/>
          <a:pathLst>
            <a:path w="358" h="553">
              <a:moveTo>
                <a:pt x="0" y="552"/>
              </a:moveTo>
              <a:lnTo>
                <a:pt x="0" y="0"/>
              </a:lnTo>
              <a:lnTo>
                <a:pt x="357" y="278"/>
              </a:lnTo>
              <a:lnTo>
                <a:pt x="0" y="552"/>
              </a:lnTo>
            </a:path>
          </a:pathLst>
        </a:custGeom>
        <a:solidFill>
          <a:srgbClr val="FFFFFF"/>
        </a:solidFill>
        <a:ln w="9360">
          <a:solidFill>
            <a:srgbClr val="000000"/>
          </a:solidFill>
          <a:round/>
          <a:headEnd/>
          <a:tailEnd/>
        </a:ln>
      </xdr:spPr>
    </xdr:sp>
    <xdr:clientData/>
  </xdr:twoCellAnchor>
  <xdr:twoCellAnchor>
    <xdr:from>
      <xdr:col>15</xdr:col>
      <xdr:colOff>666750</xdr:colOff>
      <xdr:row>104</xdr:row>
      <xdr:rowOff>0</xdr:rowOff>
    </xdr:from>
    <xdr:to>
      <xdr:col>16</xdr:col>
      <xdr:colOff>57150</xdr:colOff>
      <xdr:row>104</xdr:row>
      <xdr:rowOff>0</xdr:rowOff>
    </xdr:to>
    <xdr:sp macro="" textlink="">
      <xdr:nvSpPr>
        <xdr:cNvPr id="198735" name="Freeform 120">
          <a:extLst>
            <a:ext uri="{FF2B5EF4-FFF2-40B4-BE49-F238E27FC236}">
              <a16:creationId xmlns:a16="http://schemas.microsoft.com/office/drawing/2014/main" id="{7EF30CB6-CF11-F848-7ABB-4EA2E60D141E}"/>
            </a:ext>
          </a:extLst>
        </xdr:cNvPr>
        <xdr:cNvSpPr>
          <a:spLocks noChangeArrowheads="1"/>
        </xdr:cNvSpPr>
      </xdr:nvSpPr>
      <xdr:spPr bwMode="auto">
        <a:xfrm>
          <a:off x="9134475" y="23898225"/>
          <a:ext cx="123825" cy="0"/>
        </a:xfrm>
        <a:custGeom>
          <a:avLst/>
          <a:gdLst>
            <a:gd name="T0" fmla="*/ 0 w 358"/>
            <a:gd name="T1" fmla="*/ 0 h 556"/>
            <a:gd name="T2" fmla="*/ 0 w 358"/>
            <a:gd name="T3" fmla="*/ 0 h 556"/>
            <a:gd name="T4" fmla="*/ 2147483646 w 358"/>
            <a:gd name="T5" fmla="*/ 0 h 556"/>
            <a:gd name="T6" fmla="*/ 0 w 358"/>
            <a:gd name="T7" fmla="*/ 0 h 556"/>
            <a:gd name="T8" fmla="*/ 0 60000 65536"/>
            <a:gd name="T9" fmla="*/ 0 60000 65536"/>
            <a:gd name="T10" fmla="*/ 0 60000 65536"/>
            <a:gd name="T11" fmla="*/ 0 60000 65536"/>
            <a:gd name="T12" fmla="*/ 0 w 358"/>
            <a:gd name="T13" fmla="*/ 0 h 556"/>
            <a:gd name="T14" fmla="*/ 358 w 358"/>
            <a:gd name="T15" fmla="*/ 0 h 556"/>
          </a:gdLst>
          <a:ahLst/>
          <a:cxnLst>
            <a:cxn ang="T8">
              <a:pos x="T0" y="T1"/>
            </a:cxn>
            <a:cxn ang="T9">
              <a:pos x="T2" y="T3"/>
            </a:cxn>
            <a:cxn ang="T10">
              <a:pos x="T4" y="T5"/>
            </a:cxn>
            <a:cxn ang="T11">
              <a:pos x="T6" y="T7"/>
            </a:cxn>
          </a:cxnLst>
          <a:rect l="T12" t="T13" r="T14" b="T15"/>
          <a:pathLst>
            <a:path w="358" h="556">
              <a:moveTo>
                <a:pt x="0" y="555"/>
              </a:moveTo>
              <a:lnTo>
                <a:pt x="0" y="0"/>
              </a:lnTo>
              <a:lnTo>
                <a:pt x="357" y="279"/>
              </a:lnTo>
              <a:lnTo>
                <a:pt x="0" y="555"/>
              </a:lnTo>
            </a:path>
          </a:pathLst>
        </a:custGeom>
        <a:solidFill>
          <a:srgbClr val="FFFFFF"/>
        </a:solidFill>
        <a:ln w="9360">
          <a:solidFill>
            <a:srgbClr val="000000"/>
          </a:solidFill>
          <a:round/>
          <a:headEnd/>
          <a:tailEnd/>
        </a:ln>
      </xdr:spPr>
    </xdr:sp>
    <xdr:clientData/>
  </xdr:twoCellAnchor>
  <xdr:twoCellAnchor>
    <xdr:from>
      <xdr:col>7</xdr:col>
      <xdr:colOff>133350</xdr:colOff>
      <xdr:row>104</xdr:row>
      <xdr:rowOff>0</xdr:rowOff>
    </xdr:from>
    <xdr:to>
      <xdr:col>7</xdr:col>
      <xdr:colOff>257175</xdr:colOff>
      <xdr:row>104</xdr:row>
      <xdr:rowOff>0</xdr:rowOff>
    </xdr:to>
    <xdr:sp macro="" textlink="">
      <xdr:nvSpPr>
        <xdr:cNvPr id="198736" name="Freeform 121">
          <a:extLst>
            <a:ext uri="{FF2B5EF4-FFF2-40B4-BE49-F238E27FC236}">
              <a16:creationId xmlns:a16="http://schemas.microsoft.com/office/drawing/2014/main" id="{386D3441-7B38-20C9-5FD7-40856066B7A7}"/>
            </a:ext>
          </a:extLst>
        </xdr:cNvPr>
        <xdr:cNvSpPr>
          <a:spLocks noChangeArrowheads="1"/>
        </xdr:cNvSpPr>
      </xdr:nvSpPr>
      <xdr:spPr bwMode="auto">
        <a:xfrm>
          <a:off x="4562475" y="23898225"/>
          <a:ext cx="123825" cy="0"/>
        </a:xfrm>
        <a:custGeom>
          <a:avLst/>
          <a:gdLst>
            <a:gd name="T0" fmla="*/ 2147483646 w 358"/>
            <a:gd name="T1" fmla="*/ 0 h 239"/>
            <a:gd name="T2" fmla="*/ 0 w 358"/>
            <a:gd name="T3" fmla="*/ 0 h 239"/>
            <a:gd name="T4" fmla="*/ 0 w 358"/>
            <a:gd name="T5" fmla="*/ 0 h 239"/>
            <a:gd name="T6" fmla="*/ 2147483646 w 358"/>
            <a:gd name="T7" fmla="*/ 0 h 239"/>
            <a:gd name="T8" fmla="*/ 2147483646 w 358"/>
            <a:gd name="T9" fmla="*/ 0 h 239"/>
            <a:gd name="T10" fmla="*/ 2147483646 w 358"/>
            <a:gd name="T11" fmla="*/ 0 h 239"/>
            <a:gd name="T12" fmla="*/ 0 w 358"/>
            <a:gd name="T13" fmla="*/ 0 h 239"/>
            <a:gd name="T14" fmla="*/ 0 w 358"/>
            <a:gd name="T15" fmla="*/ 0 h 239"/>
            <a:gd name="T16" fmla="*/ 2147483646 w 358"/>
            <a:gd name="T17" fmla="*/ 0 h 239"/>
            <a:gd name="T18" fmla="*/ 2147483646 w 358"/>
            <a:gd name="T19" fmla="*/ 0 h 239"/>
            <a:gd name="T20" fmla="*/ 0 60000 65536"/>
            <a:gd name="T21" fmla="*/ 0 60000 65536"/>
            <a:gd name="T22" fmla="*/ 0 60000 65536"/>
            <a:gd name="T23" fmla="*/ 0 60000 65536"/>
            <a:gd name="T24" fmla="*/ 0 60000 65536"/>
            <a:gd name="T25" fmla="*/ 0 60000 65536"/>
            <a:gd name="T26" fmla="*/ 0 60000 65536"/>
            <a:gd name="T27" fmla="*/ 0 60000 65536"/>
            <a:gd name="T28" fmla="*/ 0 60000 65536"/>
            <a:gd name="T29" fmla="*/ 0 60000 65536"/>
            <a:gd name="T30" fmla="*/ 0 w 358"/>
            <a:gd name="T31" fmla="*/ 0 h 239"/>
            <a:gd name="T32" fmla="*/ 358 w 358"/>
            <a:gd name="T33" fmla="*/ 0 h 239"/>
          </a:gdLst>
          <a:ahLst/>
          <a:cxnLst>
            <a:cxn ang="T20">
              <a:pos x="T0" y="T1"/>
            </a:cxn>
            <a:cxn ang="T21">
              <a:pos x="T2" y="T3"/>
            </a:cxn>
            <a:cxn ang="T22">
              <a:pos x="T4" y="T5"/>
            </a:cxn>
            <a:cxn ang="T23">
              <a:pos x="T6" y="T7"/>
            </a:cxn>
            <a:cxn ang="T24">
              <a:pos x="T8" y="T9"/>
            </a:cxn>
            <a:cxn ang="T25">
              <a:pos x="T10" y="T11"/>
            </a:cxn>
            <a:cxn ang="T26">
              <a:pos x="T12" y="T13"/>
            </a:cxn>
            <a:cxn ang="T27">
              <a:pos x="T14" y="T15"/>
            </a:cxn>
            <a:cxn ang="T28">
              <a:pos x="T16" y="T17"/>
            </a:cxn>
            <a:cxn ang="T29">
              <a:pos x="T18" y="T19"/>
            </a:cxn>
          </a:cxnLst>
          <a:rect l="T30" t="T31" r="T32" b="T33"/>
          <a:pathLst>
            <a:path w="358" h="239">
              <a:moveTo>
                <a:pt x="357" y="238"/>
              </a:moveTo>
              <a:lnTo>
                <a:pt x="0" y="238"/>
              </a:lnTo>
              <a:lnTo>
                <a:pt x="0" y="173"/>
              </a:lnTo>
              <a:lnTo>
                <a:pt x="357" y="173"/>
              </a:lnTo>
              <a:lnTo>
                <a:pt x="357" y="238"/>
              </a:lnTo>
              <a:close/>
              <a:moveTo>
                <a:pt x="357" y="63"/>
              </a:moveTo>
              <a:lnTo>
                <a:pt x="0" y="63"/>
              </a:lnTo>
              <a:lnTo>
                <a:pt x="0" y="0"/>
              </a:lnTo>
              <a:lnTo>
                <a:pt x="357" y="0"/>
              </a:lnTo>
              <a:lnTo>
                <a:pt x="357" y="63"/>
              </a:lnTo>
              <a:close/>
            </a:path>
          </a:pathLst>
        </a:custGeom>
        <a:solidFill>
          <a:srgbClr val="000000"/>
        </a:solidFill>
        <a:ln w="9360">
          <a:solidFill>
            <a:srgbClr val="000000"/>
          </a:solidFill>
          <a:round/>
          <a:headEnd/>
          <a:tailEnd/>
        </a:ln>
      </xdr:spPr>
    </xdr:sp>
    <xdr:clientData/>
  </xdr:twoCellAnchor>
  <xdr:twoCellAnchor>
    <xdr:from>
      <xdr:col>15</xdr:col>
      <xdr:colOff>561975</xdr:colOff>
      <xdr:row>104</xdr:row>
      <xdr:rowOff>0</xdr:rowOff>
    </xdr:from>
    <xdr:to>
      <xdr:col>16</xdr:col>
      <xdr:colOff>123825</xdr:colOff>
      <xdr:row>104</xdr:row>
      <xdr:rowOff>0</xdr:rowOff>
    </xdr:to>
    <xdr:pic>
      <xdr:nvPicPr>
        <xdr:cNvPr id="198737" name="Picture 122">
          <a:extLst>
            <a:ext uri="{FF2B5EF4-FFF2-40B4-BE49-F238E27FC236}">
              <a16:creationId xmlns:a16="http://schemas.microsoft.com/office/drawing/2014/main" id="{70B4CC06-8DAE-8373-98C2-C5C737A070D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029700" y="23898225"/>
          <a:ext cx="2952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15</xdr:col>
      <xdr:colOff>9525</xdr:colOff>
      <xdr:row>102</xdr:row>
      <xdr:rowOff>9525</xdr:rowOff>
    </xdr:from>
    <xdr:to>
      <xdr:col>15</xdr:col>
      <xdr:colOff>723900</xdr:colOff>
      <xdr:row>103</xdr:row>
      <xdr:rowOff>0</xdr:rowOff>
    </xdr:to>
    <xdr:pic>
      <xdr:nvPicPr>
        <xdr:cNvPr id="198738" name="Picture 124">
          <a:extLst>
            <a:ext uri="{FF2B5EF4-FFF2-40B4-BE49-F238E27FC236}">
              <a16:creationId xmlns:a16="http://schemas.microsoft.com/office/drawing/2014/main" id="{4D23C39F-069E-87D3-EB21-D5C057ABA8B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477250" y="23079075"/>
          <a:ext cx="714375"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476250</xdr:colOff>
      <xdr:row>104</xdr:row>
      <xdr:rowOff>28575</xdr:rowOff>
    </xdr:from>
    <xdr:to>
      <xdr:col>6</xdr:col>
      <xdr:colOff>504825</xdr:colOff>
      <xdr:row>104</xdr:row>
      <xdr:rowOff>228600</xdr:rowOff>
    </xdr:to>
    <xdr:sp macro="" textlink="">
      <xdr:nvSpPr>
        <xdr:cNvPr id="198739" name="Freeform 125">
          <a:extLst>
            <a:ext uri="{FF2B5EF4-FFF2-40B4-BE49-F238E27FC236}">
              <a16:creationId xmlns:a16="http://schemas.microsoft.com/office/drawing/2014/main" id="{31C89224-5F08-B93B-1A2E-D9911E2515FF}"/>
            </a:ext>
          </a:extLst>
        </xdr:cNvPr>
        <xdr:cNvSpPr>
          <a:spLocks noChangeArrowheads="1"/>
        </xdr:cNvSpPr>
      </xdr:nvSpPr>
      <xdr:spPr bwMode="auto">
        <a:xfrm>
          <a:off x="4352925" y="23926800"/>
          <a:ext cx="28575" cy="200025"/>
        </a:xfrm>
        <a:custGeom>
          <a:avLst/>
          <a:gdLst>
            <a:gd name="T0" fmla="*/ 0 w 443"/>
            <a:gd name="T1" fmla="*/ 2147483646 h 554"/>
            <a:gd name="T2" fmla="*/ 0 w 443"/>
            <a:gd name="T3" fmla="*/ 0 h 554"/>
            <a:gd name="T4" fmla="*/ 2147483646 w 443"/>
            <a:gd name="T5" fmla="*/ 2147483646 h 554"/>
            <a:gd name="T6" fmla="*/ 0 w 443"/>
            <a:gd name="T7" fmla="*/ 2147483646 h 554"/>
            <a:gd name="T8" fmla="*/ 0 60000 65536"/>
            <a:gd name="T9" fmla="*/ 0 60000 65536"/>
            <a:gd name="T10" fmla="*/ 0 60000 65536"/>
            <a:gd name="T11" fmla="*/ 0 60000 65536"/>
            <a:gd name="T12" fmla="*/ 0 w 443"/>
            <a:gd name="T13" fmla="*/ 0 h 554"/>
            <a:gd name="T14" fmla="*/ 443 w 443"/>
            <a:gd name="T15" fmla="*/ 554 h 554"/>
          </a:gdLst>
          <a:ahLst/>
          <a:cxnLst>
            <a:cxn ang="T8">
              <a:pos x="T0" y="T1"/>
            </a:cxn>
            <a:cxn ang="T9">
              <a:pos x="T2" y="T3"/>
            </a:cxn>
            <a:cxn ang="T10">
              <a:pos x="T4" y="T5"/>
            </a:cxn>
            <a:cxn ang="T11">
              <a:pos x="T6" y="T7"/>
            </a:cxn>
          </a:cxnLst>
          <a:rect l="T12" t="T13" r="T14" b="T15"/>
          <a:pathLst>
            <a:path w="443" h="554">
              <a:moveTo>
                <a:pt x="0" y="553"/>
              </a:moveTo>
              <a:lnTo>
                <a:pt x="0" y="0"/>
              </a:lnTo>
              <a:lnTo>
                <a:pt x="442" y="278"/>
              </a:lnTo>
              <a:lnTo>
                <a:pt x="0" y="553"/>
              </a:lnTo>
            </a:path>
          </a:pathLst>
        </a:custGeom>
        <a:solidFill>
          <a:srgbClr val="FFFFFF"/>
        </a:solidFill>
        <a:ln w="9360">
          <a:solidFill>
            <a:srgbClr val="000000"/>
          </a:solidFill>
          <a:round/>
          <a:headEnd/>
          <a:tailEnd/>
        </a:ln>
      </xdr:spPr>
    </xdr:sp>
    <xdr:clientData/>
  </xdr:twoCellAnchor>
  <xdr:twoCellAnchor>
    <xdr:from>
      <xdr:col>11</xdr:col>
      <xdr:colOff>38100</xdr:colOff>
      <xdr:row>102</xdr:row>
      <xdr:rowOff>228600</xdr:rowOff>
    </xdr:from>
    <xdr:to>
      <xdr:col>11</xdr:col>
      <xdr:colOff>381000</xdr:colOff>
      <xdr:row>102</xdr:row>
      <xdr:rowOff>571500</xdr:rowOff>
    </xdr:to>
    <xdr:pic>
      <xdr:nvPicPr>
        <xdr:cNvPr id="198740" name="Picture 129">
          <a:extLst>
            <a:ext uri="{FF2B5EF4-FFF2-40B4-BE49-F238E27FC236}">
              <a16:creationId xmlns:a16="http://schemas.microsoft.com/office/drawing/2014/main" id="{25E01E97-C9EA-22AE-6781-50821422BC11}"/>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6486525" y="23298150"/>
          <a:ext cx="3429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14</xdr:col>
      <xdr:colOff>47625</xdr:colOff>
      <xdr:row>102</xdr:row>
      <xdr:rowOff>219075</xdr:rowOff>
    </xdr:from>
    <xdr:to>
      <xdr:col>14</xdr:col>
      <xdr:colOff>390525</xdr:colOff>
      <xdr:row>102</xdr:row>
      <xdr:rowOff>561975</xdr:rowOff>
    </xdr:to>
    <xdr:pic>
      <xdr:nvPicPr>
        <xdr:cNvPr id="198741" name="Picture 130">
          <a:extLst>
            <a:ext uri="{FF2B5EF4-FFF2-40B4-BE49-F238E27FC236}">
              <a16:creationId xmlns:a16="http://schemas.microsoft.com/office/drawing/2014/main" id="{17BA855D-2D03-3C0F-2562-F650BBA1C319}"/>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8010525" y="23288625"/>
          <a:ext cx="3429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15</xdr:col>
      <xdr:colOff>114300</xdr:colOff>
      <xdr:row>102</xdr:row>
      <xdr:rowOff>47625</xdr:rowOff>
    </xdr:from>
    <xdr:to>
      <xdr:col>15</xdr:col>
      <xdr:colOff>657225</xdr:colOff>
      <xdr:row>102</xdr:row>
      <xdr:rowOff>581025</xdr:rowOff>
    </xdr:to>
    <xdr:pic>
      <xdr:nvPicPr>
        <xdr:cNvPr id="198742" name="Picture 131">
          <a:extLst>
            <a:ext uri="{FF2B5EF4-FFF2-40B4-BE49-F238E27FC236}">
              <a16:creationId xmlns:a16="http://schemas.microsoft.com/office/drawing/2014/main" id="{9F69EDB5-C391-047F-F4BF-E1F55FE59B61}"/>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8582025" y="23117175"/>
          <a:ext cx="54292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85725</xdr:colOff>
      <xdr:row>102</xdr:row>
      <xdr:rowOff>257175</xdr:rowOff>
    </xdr:from>
    <xdr:to>
      <xdr:col>10</xdr:col>
      <xdr:colOff>428625</xdr:colOff>
      <xdr:row>102</xdr:row>
      <xdr:rowOff>581025</xdr:rowOff>
    </xdr:to>
    <xdr:pic>
      <xdr:nvPicPr>
        <xdr:cNvPr id="198743" name="Picture 132">
          <a:extLst>
            <a:ext uri="{FF2B5EF4-FFF2-40B4-BE49-F238E27FC236}">
              <a16:creationId xmlns:a16="http://schemas.microsoft.com/office/drawing/2014/main" id="{0B35CF4C-3A55-9413-7D97-E39B51AEC7D4}"/>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524500" y="23326725"/>
          <a:ext cx="847725"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95250</xdr:colOff>
      <xdr:row>102</xdr:row>
      <xdr:rowOff>257175</xdr:rowOff>
    </xdr:from>
    <xdr:to>
      <xdr:col>9</xdr:col>
      <xdr:colOff>409575</xdr:colOff>
      <xdr:row>102</xdr:row>
      <xdr:rowOff>571500</xdr:rowOff>
    </xdr:to>
    <xdr:pic>
      <xdr:nvPicPr>
        <xdr:cNvPr id="198744" name="Picture 133">
          <a:extLst>
            <a:ext uri="{FF2B5EF4-FFF2-40B4-BE49-F238E27FC236}">
              <a16:creationId xmlns:a16="http://schemas.microsoft.com/office/drawing/2014/main" id="{93151A7D-1136-EEF7-3A62-3477CC99730A}"/>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5534025" y="23326725"/>
          <a:ext cx="314325"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10</xdr:col>
      <xdr:colOff>85725</xdr:colOff>
      <xdr:row>102</xdr:row>
      <xdr:rowOff>257175</xdr:rowOff>
    </xdr:from>
    <xdr:to>
      <xdr:col>10</xdr:col>
      <xdr:colOff>409575</xdr:colOff>
      <xdr:row>102</xdr:row>
      <xdr:rowOff>581025</xdr:rowOff>
    </xdr:to>
    <xdr:pic>
      <xdr:nvPicPr>
        <xdr:cNvPr id="198745" name="Picture 134">
          <a:extLst>
            <a:ext uri="{FF2B5EF4-FFF2-40B4-BE49-F238E27FC236}">
              <a16:creationId xmlns:a16="http://schemas.microsoft.com/office/drawing/2014/main" id="{40E6263E-36D5-B8DF-2849-40CEAA3FA3D6}"/>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6029325" y="23326725"/>
          <a:ext cx="32385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57150</xdr:colOff>
      <xdr:row>102</xdr:row>
      <xdr:rowOff>247650</xdr:rowOff>
    </xdr:from>
    <xdr:to>
      <xdr:col>13</xdr:col>
      <xdr:colOff>409575</xdr:colOff>
      <xdr:row>102</xdr:row>
      <xdr:rowOff>571500</xdr:rowOff>
    </xdr:to>
    <xdr:pic>
      <xdr:nvPicPr>
        <xdr:cNvPr id="198746" name="Picture 135">
          <a:extLst>
            <a:ext uri="{FF2B5EF4-FFF2-40B4-BE49-F238E27FC236}">
              <a16:creationId xmlns:a16="http://schemas.microsoft.com/office/drawing/2014/main" id="{74AD0AA1-A970-C983-A582-F2BCBB3AE648}"/>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7010400" y="23317200"/>
          <a:ext cx="85725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66675</xdr:colOff>
      <xdr:row>102</xdr:row>
      <xdr:rowOff>247650</xdr:rowOff>
    </xdr:from>
    <xdr:to>
      <xdr:col>12</xdr:col>
      <xdr:colOff>381000</xdr:colOff>
      <xdr:row>102</xdr:row>
      <xdr:rowOff>561975</xdr:rowOff>
    </xdr:to>
    <xdr:pic>
      <xdr:nvPicPr>
        <xdr:cNvPr id="198747" name="Picture 136">
          <a:extLst>
            <a:ext uri="{FF2B5EF4-FFF2-40B4-BE49-F238E27FC236}">
              <a16:creationId xmlns:a16="http://schemas.microsoft.com/office/drawing/2014/main" id="{3EBADB38-52FB-093F-C1AE-693D1AAECFBF}"/>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7019925" y="23317200"/>
          <a:ext cx="314325"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57150</xdr:colOff>
      <xdr:row>102</xdr:row>
      <xdr:rowOff>247650</xdr:rowOff>
    </xdr:from>
    <xdr:to>
      <xdr:col>13</xdr:col>
      <xdr:colOff>381000</xdr:colOff>
      <xdr:row>102</xdr:row>
      <xdr:rowOff>571500</xdr:rowOff>
    </xdr:to>
    <xdr:pic>
      <xdr:nvPicPr>
        <xdr:cNvPr id="198748" name="Picture 137">
          <a:extLst>
            <a:ext uri="{FF2B5EF4-FFF2-40B4-BE49-F238E27FC236}">
              <a16:creationId xmlns:a16="http://schemas.microsoft.com/office/drawing/2014/main" id="{C58222FF-15CD-B2C2-B698-2D92FBC1042D}"/>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7515225" y="23317200"/>
          <a:ext cx="32385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15</xdr:col>
      <xdr:colOff>542925</xdr:colOff>
      <xdr:row>103</xdr:row>
      <xdr:rowOff>85725</xdr:rowOff>
    </xdr:from>
    <xdr:to>
      <xdr:col>16</xdr:col>
      <xdr:colOff>104775</xdr:colOff>
      <xdr:row>104</xdr:row>
      <xdr:rowOff>238125</xdr:rowOff>
    </xdr:to>
    <xdr:pic>
      <xdr:nvPicPr>
        <xdr:cNvPr id="198749" name="Picture 138">
          <a:extLst>
            <a:ext uri="{FF2B5EF4-FFF2-40B4-BE49-F238E27FC236}">
              <a16:creationId xmlns:a16="http://schemas.microsoft.com/office/drawing/2014/main" id="{7A54A82D-A9A3-7C84-7C1B-2EFD106782D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010650" y="23841075"/>
          <a:ext cx="295275"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14</xdr:col>
      <xdr:colOff>381000</xdr:colOff>
      <xdr:row>106</xdr:row>
      <xdr:rowOff>57150</xdr:rowOff>
    </xdr:from>
    <xdr:to>
      <xdr:col>15</xdr:col>
      <xdr:colOff>0</xdr:colOff>
      <xdr:row>106</xdr:row>
      <xdr:rowOff>257175</xdr:rowOff>
    </xdr:to>
    <xdr:sp macro="" textlink="">
      <xdr:nvSpPr>
        <xdr:cNvPr id="198750" name="Freeform 126">
          <a:extLst>
            <a:ext uri="{FF2B5EF4-FFF2-40B4-BE49-F238E27FC236}">
              <a16:creationId xmlns:a16="http://schemas.microsoft.com/office/drawing/2014/main" id="{2FB9DBF9-309C-B528-C8CE-AEBF3BCD5D9E}"/>
            </a:ext>
          </a:extLst>
        </xdr:cNvPr>
        <xdr:cNvSpPr>
          <a:spLocks noChangeArrowheads="1"/>
        </xdr:cNvSpPr>
      </xdr:nvSpPr>
      <xdr:spPr bwMode="auto">
        <a:xfrm>
          <a:off x="8343900" y="24564975"/>
          <a:ext cx="123825" cy="200025"/>
        </a:xfrm>
        <a:custGeom>
          <a:avLst/>
          <a:gdLst>
            <a:gd name="T0" fmla="*/ 0 w 358"/>
            <a:gd name="T1" fmla="*/ 2147483646 h 556"/>
            <a:gd name="T2" fmla="*/ 0 w 358"/>
            <a:gd name="T3" fmla="*/ 0 h 556"/>
            <a:gd name="T4" fmla="*/ 2147483646 w 358"/>
            <a:gd name="T5" fmla="*/ 2147483646 h 556"/>
            <a:gd name="T6" fmla="*/ 0 w 358"/>
            <a:gd name="T7" fmla="*/ 2147483646 h 556"/>
            <a:gd name="T8" fmla="*/ 0 60000 65536"/>
            <a:gd name="T9" fmla="*/ 0 60000 65536"/>
            <a:gd name="T10" fmla="*/ 0 60000 65536"/>
            <a:gd name="T11" fmla="*/ 0 60000 65536"/>
            <a:gd name="T12" fmla="*/ 0 w 358"/>
            <a:gd name="T13" fmla="*/ 0 h 556"/>
            <a:gd name="T14" fmla="*/ 358 w 358"/>
            <a:gd name="T15" fmla="*/ 556 h 556"/>
          </a:gdLst>
          <a:ahLst/>
          <a:cxnLst>
            <a:cxn ang="T8">
              <a:pos x="T0" y="T1"/>
            </a:cxn>
            <a:cxn ang="T9">
              <a:pos x="T2" y="T3"/>
            </a:cxn>
            <a:cxn ang="T10">
              <a:pos x="T4" y="T5"/>
            </a:cxn>
            <a:cxn ang="T11">
              <a:pos x="T6" y="T7"/>
            </a:cxn>
          </a:cxnLst>
          <a:rect l="T12" t="T13" r="T14" b="T15"/>
          <a:pathLst>
            <a:path w="358" h="556">
              <a:moveTo>
                <a:pt x="0" y="555"/>
              </a:moveTo>
              <a:lnTo>
                <a:pt x="0" y="0"/>
              </a:lnTo>
              <a:lnTo>
                <a:pt x="357" y="279"/>
              </a:lnTo>
              <a:lnTo>
                <a:pt x="0" y="555"/>
              </a:lnTo>
            </a:path>
          </a:pathLst>
        </a:custGeom>
        <a:solidFill>
          <a:srgbClr val="FFFFFF"/>
        </a:solidFill>
        <a:ln w="9360">
          <a:solidFill>
            <a:srgbClr val="000000"/>
          </a:solidFill>
          <a:round/>
          <a:headEnd/>
          <a:tailEnd/>
        </a:ln>
      </xdr:spPr>
    </xdr:sp>
    <xdr:clientData/>
  </xdr:twoCellAnchor>
  <xdr:twoCellAnchor>
    <xdr:from>
      <xdr:col>14</xdr:col>
      <xdr:colOff>381000</xdr:colOff>
      <xdr:row>107</xdr:row>
      <xdr:rowOff>66675</xdr:rowOff>
    </xdr:from>
    <xdr:to>
      <xdr:col>15</xdr:col>
      <xdr:colOff>0</xdr:colOff>
      <xdr:row>107</xdr:row>
      <xdr:rowOff>266700</xdr:rowOff>
    </xdr:to>
    <xdr:sp macro="" textlink="">
      <xdr:nvSpPr>
        <xdr:cNvPr id="198751" name="Freeform 126">
          <a:extLst>
            <a:ext uri="{FF2B5EF4-FFF2-40B4-BE49-F238E27FC236}">
              <a16:creationId xmlns:a16="http://schemas.microsoft.com/office/drawing/2014/main" id="{A21E4DF2-8F36-7202-5DDA-BE0580B0B46E}"/>
            </a:ext>
          </a:extLst>
        </xdr:cNvPr>
        <xdr:cNvSpPr>
          <a:spLocks noChangeArrowheads="1"/>
        </xdr:cNvSpPr>
      </xdr:nvSpPr>
      <xdr:spPr bwMode="auto">
        <a:xfrm>
          <a:off x="8343900" y="24879300"/>
          <a:ext cx="123825" cy="200025"/>
        </a:xfrm>
        <a:custGeom>
          <a:avLst/>
          <a:gdLst>
            <a:gd name="T0" fmla="*/ 0 w 358"/>
            <a:gd name="T1" fmla="*/ 2147483646 h 556"/>
            <a:gd name="T2" fmla="*/ 0 w 358"/>
            <a:gd name="T3" fmla="*/ 0 h 556"/>
            <a:gd name="T4" fmla="*/ 2147483646 w 358"/>
            <a:gd name="T5" fmla="*/ 2147483646 h 556"/>
            <a:gd name="T6" fmla="*/ 0 w 358"/>
            <a:gd name="T7" fmla="*/ 2147483646 h 556"/>
            <a:gd name="T8" fmla="*/ 0 60000 65536"/>
            <a:gd name="T9" fmla="*/ 0 60000 65536"/>
            <a:gd name="T10" fmla="*/ 0 60000 65536"/>
            <a:gd name="T11" fmla="*/ 0 60000 65536"/>
            <a:gd name="T12" fmla="*/ 0 w 358"/>
            <a:gd name="T13" fmla="*/ 0 h 556"/>
            <a:gd name="T14" fmla="*/ 358 w 358"/>
            <a:gd name="T15" fmla="*/ 556 h 556"/>
          </a:gdLst>
          <a:ahLst/>
          <a:cxnLst>
            <a:cxn ang="T8">
              <a:pos x="T0" y="T1"/>
            </a:cxn>
            <a:cxn ang="T9">
              <a:pos x="T2" y="T3"/>
            </a:cxn>
            <a:cxn ang="T10">
              <a:pos x="T4" y="T5"/>
            </a:cxn>
            <a:cxn ang="T11">
              <a:pos x="T6" y="T7"/>
            </a:cxn>
          </a:cxnLst>
          <a:rect l="T12" t="T13" r="T14" b="T15"/>
          <a:pathLst>
            <a:path w="358" h="556">
              <a:moveTo>
                <a:pt x="0" y="555"/>
              </a:moveTo>
              <a:lnTo>
                <a:pt x="0" y="0"/>
              </a:lnTo>
              <a:lnTo>
                <a:pt x="357" y="279"/>
              </a:lnTo>
              <a:lnTo>
                <a:pt x="0" y="555"/>
              </a:lnTo>
            </a:path>
          </a:pathLst>
        </a:custGeom>
        <a:solidFill>
          <a:srgbClr val="FFFFFF"/>
        </a:solidFill>
        <a:ln w="9360">
          <a:solidFill>
            <a:srgbClr val="000000"/>
          </a:solidFill>
          <a:round/>
          <a:headEnd/>
          <a:tailEnd/>
        </a:ln>
      </xdr:spPr>
    </xdr:sp>
    <xdr:clientData/>
  </xdr:twoCellAnchor>
  <xdr:twoCellAnchor>
    <xdr:from>
      <xdr:col>14</xdr:col>
      <xdr:colOff>371475</xdr:colOff>
      <xdr:row>105</xdr:row>
      <xdr:rowOff>66675</xdr:rowOff>
    </xdr:from>
    <xdr:to>
      <xdr:col>14</xdr:col>
      <xdr:colOff>495300</xdr:colOff>
      <xdr:row>105</xdr:row>
      <xdr:rowOff>266700</xdr:rowOff>
    </xdr:to>
    <xdr:sp macro="" textlink="">
      <xdr:nvSpPr>
        <xdr:cNvPr id="198752" name="Freeform 126">
          <a:extLst>
            <a:ext uri="{FF2B5EF4-FFF2-40B4-BE49-F238E27FC236}">
              <a16:creationId xmlns:a16="http://schemas.microsoft.com/office/drawing/2014/main" id="{8CE11B46-7551-CF9C-FC4A-27BE2CAF4956}"/>
            </a:ext>
          </a:extLst>
        </xdr:cNvPr>
        <xdr:cNvSpPr>
          <a:spLocks noChangeArrowheads="1"/>
        </xdr:cNvSpPr>
      </xdr:nvSpPr>
      <xdr:spPr bwMode="auto">
        <a:xfrm>
          <a:off x="8334375" y="24269700"/>
          <a:ext cx="123825" cy="200025"/>
        </a:xfrm>
        <a:custGeom>
          <a:avLst/>
          <a:gdLst>
            <a:gd name="T0" fmla="*/ 0 w 358"/>
            <a:gd name="T1" fmla="*/ 2147483646 h 556"/>
            <a:gd name="T2" fmla="*/ 0 w 358"/>
            <a:gd name="T3" fmla="*/ 0 h 556"/>
            <a:gd name="T4" fmla="*/ 2147483646 w 358"/>
            <a:gd name="T5" fmla="*/ 2147483646 h 556"/>
            <a:gd name="T6" fmla="*/ 0 w 358"/>
            <a:gd name="T7" fmla="*/ 2147483646 h 556"/>
            <a:gd name="T8" fmla="*/ 0 60000 65536"/>
            <a:gd name="T9" fmla="*/ 0 60000 65536"/>
            <a:gd name="T10" fmla="*/ 0 60000 65536"/>
            <a:gd name="T11" fmla="*/ 0 60000 65536"/>
            <a:gd name="T12" fmla="*/ 0 w 358"/>
            <a:gd name="T13" fmla="*/ 0 h 556"/>
            <a:gd name="T14" fmla="*/ 358 w 358"/>
            <a:gd name="T15" fmla="*/ 556 h 556"/>
          </a:gdLst>
          <a:ahLst/>
          <a:cxnLst>
            <a:cxn ang="T8">
              <a:pos x="T0" y="T1"/>
            </a:cxn>
            <a:cxn ang="T9">
              <a:pos x="T2" y="T3"/>
            </a:cxn>
            <a:cxn ang="T10">
              <a:pos x="T4" y="T5"/>
            </a:cxn>
            <a:cxn ang="T11">
              <a:pos x="T6" y="T7"/>
            </a:cxn>
          </a:cxnLst>
          <a:rect l="T12" t="T13" r="T14" b="T15"/>
          <a:pathLst>
            <a:path w="358" h="556">
              <a:moveTo>
                <a:pt x="0" y="555"/>
              </a:moveTo>
              <a:lnTo>
                <a:pt x="0" y="0"/>
              </a:lnTo>
              <a:lnTo>
                <a:pt x="357" y="279"/>
              </a:lnTo>
              <a:lnTo>
                <a:pt x="0" y="555"/>
              </a:lnTo>
            </a:path>
          </a:pathLst>
        </a:custGeom>
        <a:solidFill>
          <a:srgbClr val="FFFFFF"/>
        </a:solidFill>
        <a:ln w="9360">
          <a:solidFill>
            <a:srgbClr val="000000"/>
          </a:solidFill>
          <a:round/>
          <a:headEnd/>
          <a:tailEnd/>
        </a:ln>
      </xdr:spPr>
    </xdr:sp>
    <xdr:clientData/>
  </xdr:twoCellAnchor>
  <xdr:twoCellAnchor>
    <xdr:from>
      <xdr:col>14</xdr:col>
      <xdr:colOff>381000</xdr:colOff>
      <xdr:row>108</xdr:row>
      <xdr:rowOff>66675</xdr:rowOff>
    </xdr:from>
    <xdr:to>
      <xdr:col>15</xdr:col>
      <xdr:colOff>0</xdr:colOff>
      <xdr:row>108</xdr:row>
      <xdr:rowOff>266700</xdr:rowOff>
    </xdr:to>
    <xdr:sp macro="" textlink="">
      <xdr:nvSpPr>
        <xdr:cNvPr id="198753" name="Freeform 126">
          <a:extLst>
            <a:ext uri="{FF2B5EF4-FFF2-40B4-BE49-F238E27FC236}">
              <a16:creationId xmlns:a16="http://schemas.microsoft.com/office/drawing/2014/main" id="{7168EC2D-8430-E4B9-A546-E6918473A802}"/>
            </a:ext>
          </a:extLst>
        </xdr:cNvPr>
        <xdr:cNvSpPr>
          <a:spLocks noChangeArrowheads="1"/>
        </xdr:cNvSpPr>
      </xdr:nvSpPr>
      <xdr:spPr bwMode="auto">
        <a:xfrm>
          <a:off x="8343900" y="25184100"/>
          <a:ext cx="123825" cy="200025"/>
        </a:xfrm>
        <a:custGeom>
          <a:avLst/>
          <a:gdLst>
            <a:gd name="T0" fmla="*/ 0 w 358"/>
            <a:gd name="T1" fmla="*/ 2147483646 h 556"/>
            <a:gd name="T2" fmla="*/ 0 w 358"/>
            <a:gd name="T3" fmla="*/ 0 h 556"/>
            <a:gd name="T4" fmla="*/ 2147483646 w 358"/>
            <a:gd name="T5" fmla="*/ 2147483646 h 556"/>
            <a:gd name="T6" fmla="*/ 0 w 358"/>
            <a:gd name="T7" fmla="*/ 2147483646 h 556"/>
            <a:gd name="T8" fmla="*/ 0 60000 65536"/>
            <a:gd name="T9" fmla="*/ 0 60000 65536"/>
            <a:gd name="T10" fmla="*/ 0 60000 65536"/>
            <a:gd name="T11" fmla="*/ 0 60000 65536"/>
            <a:gd name="T12" fmla="*/ 0 w 358"/>
            <a:gd name="T13" fmla="*/ 0 h 556"/>
            <a:gd name="T14" fmla="*/ 358 w 358"/>
            <a:gd name="T15" fmla="*/ 556 h 556"/>
          </a:gdLst>
          <a:ahLst/>
          <a:cxnLst>
            <a:cxn ang="T8">
              <a:pos x="T0" y="T1"/>
            </a:cxn>
            <a:cxn ang="T9">
              <a:pos x="T2" y="T3"/>
            </a:cxn>
            <a:cxn ang="T10">
              <a:pos x="T4" y="T5"/>
            </a:cxn>
            <a:cxn ang="T11">
              <a:pos x="T6" y="T7"/>
            </a:cxn>
          </a:cxnLst>
          <a:rect l="T12" t="T13" r="T14" b="T15"/>
          <a:pathLst>
            <a:path w="358" h="556">
              <a:moveTo>
                <a:pt x="0" y="555"/>
              </a:moveTo>
              <a:lnTo>
                <a:pt x="0" y="0"/>
              </a:lnTo>
              <a:lnTo>
                <a:pt x="357" y="279"/>
              </a:lnTo>
              <a:lnTo>
                <a:pt x="0" y="555"/>
              </a:lnTo>
            </a:path>
          </a:pathLst>
        </a:custGeom>
        <a:solidFill>
          <a:srgbClr val="FFFFFF"/>
        </a:solidFill>
        <a:ln w="9360">
          <a:solidFill>
            <a:srgbClr val="000000"/>
          </a:solidFill>
          <a:round/>
          <a:headEnd/>
          <a:tailEnd/>
        </a:ln>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400050</xdr:colOff>
      <xdr:row>1</xdr:row>
      <xdr:rowOff>333375</xdr:rowOff>
    </xdr:to>
    <xdr:pic>
      <xdr:nvPicPr>
        <xdr:cNvPr id="39601" name="Image 3" descr="AD89_LOGO_OCCE_MINI_CMJN_Hdef.jpg">
          <a:extLst>
            <a:ext uri="{FF2B5EF4-FFF2-40B4-BE49-F238E27FC236}">
              <a16:creationId xmlns:a16="http://schemas.microsoft.com/office/drawing/2014/main" id="{9A7B4A7E-5C05-8307-FDE6-E16A6DF81A9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90650" cy="714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24</xdr:row>
      <xdr:rowOff>171450</xdr:rowOff>
    </xdr:from>
    <xdr:to>
      <xdr:col>2</xdr:col>
      <xdr:colOff>400050</xdr:colOff>
      <xdr:row>27</xdr:row>
      <xdr:rowOff>123825</xdr:rowOff>
    </xdr:to>
    <xdr:pic>
      <xdr:nvPicPr>
        <xdr:cNvPr id="39602" name="Image 5" descr="AD89_LOGO_OCCE_MINI_CMJN_Hdef.jpg">
          <a:extLst>
            <a:ext uri="{FF2B5EF4-FFF2-40B4-BE49-F238E27FC236}">
              <a16:creationId xmlns:a16="http://schemas.microsoft.com/office/drawing/2014/main" id="{EE037D31-0F84-5903-43D6-561F15DD152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7134225"/>
          <a:ext cx="1390650" cy="714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0</xdr:colOff>
      <xdr:row>85</xdr:row>
      <xdr:rowOff>0</xdr:rowOff>
    </xdr:from>
    <xdr:to>
      <xdr:col>1</xdr:col>
      <xdr:colOff>1095375</xdr:colOff>
      <xdr:row>89</xdr:row>
      <xdr:rowOff>28575</xdr:rowOff>
    </xdr:to>
    <xdr:pic>
      <xdr:nvPicPr>
        <xdr:cNvPr id="31112" name="Image 2" descr="AD89_LOGO_OCCE_MINI_CMJN_Hdef.jpg">
          <a:extLst>
            <a:ext uri="{FF2B5EF4-FFF2-40B4-BE49-F238E27FC236}">
              <a16:creationId xmlns:a16="http://schemas.microsoft.com/office/drawing/2014/main" id="{90C90D05-179B-BCF9-C193-23872E82155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3850" y="20059650"/>
          <a:ext cx="1095375" cy="561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6</xdr:col>
      <xdr:colOff>476250</xdr:colOff>
      <xdr:row>5</xdr:row>
      <xdr:rowOff>28575</xdr:rowOff>
    </xdr:from>
    <xdr:to>
      <xdr:col>6</xdr:col>
      <xdr:colOff>542925</xdr:colOff>
      <xdr:row>5</xdr:row>
      <xdr:rowOff>228600</xdr:rowOff>
    </xdr:to>
    <xdr:sp macro="" textlink="">
      <xdr:nvSpPr>
        <xdr:cNvPr id="174712" name="Freeform 2">
          <a:extLst>
            <a:ext uri="{FF2B5EF4-FFF2-40B4-BE49-F238E27FC236}">
              <a16:creationId xmlns:a16="http://schemas.microsoft.com/office/drawing/2014/main" id="{D365385B-F6D7-0E57-25CC-8A96BAF0816C}"/>
            </a:ext>
          </a:extLst>
        </xdr:cNvPr>
        <xdr:cNvSpPr>
          <a:spLocks noChangeArrowheads="1"/>
        </xdr:cNvSpPr>
      </xdr:nvSpPr>
      <xdr:spPr bwMode="auto">
        <a:xfrm>
          <a:off x="4295775" y="1866900"/>
          <a:ext cx="66675" cy="200025"/>
        </a:xfrm>
        <a:custGeom>
          <a:avLst/>
          <a:gdLst>
            <a:gd name="T0" fmla="*/ 0 w 443"/>
            <a:gd name="T1" fmla="*/ 2147483646 h 554"/>
            <a:gd name="T2" fmla="*/ 0 w 443"/>
            <a:gd name="T3" fmla="*/ 0 h 554"/>
            <a:gd name="T4" fmla="*/ 2147483646 w 443"/>
            <a:gd name="T5" fmla="*/ 2147483646 h 554"/>
            <a:gd name="T6" fmla="*/ 0 w 443"/>
            <a:gd name="T7" fmla="*/ 2147483646 h 554"/>
            <a:gd name="T8" fmla="*/ 0 60000 65536"/>
            <a:gd name="T9" fmla="*/ 0 60000 65536"/>
            <a:gd name="T10" fmla="*/ 0 60000 65536"/>
            <a:gd name="T11" fmla="*/ 0 60000 65536"/>
            <a:gd name="T12" fmla="*/ 0 w 443"/>
            <a:gd name="T13" fmla="*/ 0 h 554"/>
            <a:gd name="T14" fmla="*/ 443 w 443"/>
            <a:gd name="T15" fmla="*/ 554 h 554"/>
          </a:gdLst>
          <a:ahLst/>
          <a:cxnLst>
            <a:cxn ang="T8">
              <a:pos x="T0" y="T1"/>
            </a:cxn>
            <a:cxn ang="T9">
              <a:pos x="T2" y="T3"/>
            </a:cxn>
            <a:cxn ang="T10">
              <a:pos x="T4" y="T5"/>
            </a:cxn>
            <a:cxn ang="T11">
              <a:pos x="T6" y="T7"/>
            </a:cxn>
          </a:cxnLst>
          <a:rect l="T12" t="T13" r="T14" b="T15"/>
          <a:pathLst>
            <a:path w="443" h="554">
              <a:moveTo>
                <a:pt x="0" y="553"/>
              </a:moveTo>
              <a:lnTo>
                <a:pt x="0" y="0"/>
              </a:lnTo>
              <a:lnTo>
                <a:pt x="442" y="278"/>
              </a:lnTo>
              <a:lnTo>
                <a:pt x="0" y="553"/>
              </a:lnTo>
            </a:path>
          </a:pathLst>
        </a:custGeom>
        <a:solidFill>
          <a:srgbClr val="FFFFFF"/>
        </a:solidFill>
        <a:ln w="9360">
          <a:solidFill>
            <a:srgbClr val="000000"/>
          </a:solidFill>
          <a:round/>
          <a:headEnd/>
          <a:tailEnd/>
        </a:ln>
      </xdr:spPr>
    </xdr:sp>
    <xdr:clientData/>
  </xdr:twoCellAnchor>
  <xdr:twoCellAnchor>
    <xdr:from>
      <xdr:col>6</xdr:col>
      <xdr:colOff>419100</xdr:colOff>
      <xdr:row>21</xdr:row>
      <xdr:rowOff>47625</xdr:rowOff>
    </xdr:from>
    <xdr:to>
      <xdr:col>6</xdr:col>
      <xdr:colOff>523875</xdr:colOff>
      <xdr:row>21</xdr:row>
      <xdr:rowOff>228600</xdr:rowOff>
    </xdr:to>
    <xdr:sp macro="" textlink="">
      <xdr:nvSpPr>
        <xdr:cNvPr id="174713" name="Freeform 3">
          <a:extLst>
            <a:ext uri="{FF2B5EF4-FFF2-40B4-BE49-F238E27FC236}">
              <a16:creationId xmlns:a16="http://schemas.microsoft.com/office/drawing/2014/main" id="{14B4F06E-59A5-B0DB-0A33-AA4301C55403}"/>
            </a:ext>
          </a:extLst>
        </xdr:cNvPr>
        <xdr:cNvSpPr>
          <a:spLocks noChangeArrowheads="1"/>
        </xdr:cNvSpPr>
      </xdr:nvSpPr>
      <xdr:spPr bwMode="auto">
        <a:xfrm>
          <a:off x="4238625" y="6334125"/>
          <a:ext cx="104775" cy="180975"/>
        </a:xfrm>
        <a:custGeom>
          <a:avLst/>
          <a:gdLst>
            <a:gd name="T0" fmla="*/ 0 w 302"/>
            <a:gd name="T1" fmla="*/ 2147483646 h 502"/>
            <a:gd name="T2" fmla="*/ 0 w 302"/>
            <a:gd name="T3" fmla="*/ 0 h 502"/>
            <a:gd name="T4" fmla="*/ 2147483646 w 302"/>
            <a:gd name="T5" fmla="*/ 2147483646 h 502"/>
            <a:gd name="T6" fmla="*/ 0 w 302"/>
            <a:gd name="T7" fmla="*/ 2147483646 h 502"/>
            <a:gd name="T8" fmla="*/ 0 60000 65536"/>
            <a:gd name="T9" fmla="*/ 0 60000 65536"/>
            <a:gd name="T10" fmla="*/ 0 60000 65536"/>
            <a:gd name="T11" fmla="*/ 0 60000 65536"/>
            <a:gd name="T12" fmla="*/ 0 w 302"/>
            <a:gd name="T13" fmla="*/ 0 h 502"/>
            <a:gd name="T14" fmla="*/ 302 w 302"/>
            <a:gd name="T15" fmla="*/ 502 h 502"/>
          </a:gdLst>
          <a:ahLst/>
          <a:cxnLst>
            <a:cxn ang="T8">
              <a:pos x="T0" y="T1"/>
            </a:cxn>
            <a:cxn ang="T9">
              <a:pos x="T2" y="T3"/>
            </a:cxn>
            <a:cxn ang="T10">
              <a:pos x="T4" y="T5"/>
            </a:cxn>
            <a:cxn ang="T11">
              <a:pos x="T6" y="T7"/>
            </a:cxn>
          </a:cxnLst>
          <a:rect l="T12" t="T13" r="T14" b="T15"/>
          <a:pathLst>
            <a:path w="302" h="502">
              <a:moveTo>
                <a:pt x="0" y="501"/>
              </a:moveTo>
              <a:lnTo>
                <a:pt x="0" y="0"/>
              </a:lnTo>
              <a:lnTo>
                <a:pt x="301" y="252"/>
              </a:lnTo>
              <a:lnTo>
                <a:pt x="0" y="501"/>
              </a:lnTo>
            </a:path>
          </a:pathLst>
        </a:custGeom>
        <a:solidFill>
          <a:srgbClr val="FFFFFF"/>
        </a:solidFill>
        <a:ln w="9360">
          <a:solidFill>
            <a:srgbClr val="000000"/>
          </a:solidFill>
          <a:round/>
          <a:headEnd/>
          <a:tailEnd/>
        </a:ln>
      </xdr:spPr>
    </xdr:sp>
    <xdr:clientData/>
  </xdr:twoCellAnchor>
  <xdr:twoCellAnchor>
    <xdr:from>
      <xdr:col>12</xdr:col>
      <xdr:colOff>438150</xdr:colOff>
      <xdr:row>26</xdr:row>
      <xdr:rowOff>47625</xdr:rowOff>
    </xdr:from>
    <xdr:to>
      <xdr:col>13</xdr:col>
      <xdr:colOff>57150</xdr:colOff>
      <xdr:row>26</xdr:row>
      <xdr:rowOff>133350</xdr:rowOff>
    </xdr:to>
    <xdr:sp macro="" textlink="">
      <xdr:nvSpPr>
        <xdr:cNvPr id="174714" name="Freeform 4">
          <a:extLst>
            <a:ext uri="{FF2B5EF4-FFF2-40B4-BE49-F238E27FC236}">
              <a16:creationId xmlns:a16="http://schemas.microsoft.com/office/drawing/2014/main" id="{8BD07EF5-7FC6-2018-74F0-E13DE03C4777}"/>
            </a:ext>
          </a:extLst>
        </xdr:cNvPr>
        <xdr:cNvSpPr>
          <a:spLocks noChangeArrowheads="1"/>
        </xdr:cNvSpPr>
      </xdr:nvSpPr>
      <xdr:spPr bwMode="auto">
        <a:xfrm>
          <a:off x="7562850" y="7029450"/>
          <a:ext cx="152400" cy="0"/>
        </a:xfrm>
        <a:custGeom>
          <a:avLst/>
          <a:gdLst>
            <a:gd name="T0" fmla="*/ 2147483646 w 358"/>
            <a:gd name="T1" fmla="*/ 0 h 239"/>
            <a:gd name="T2" fmla="*/ 0 w 358"/>
            <a:gd name="T3" fmla="*/ 0 h 239"/>
            <a:gd name="T4" fmla="*/ 0 w 358"/>
            <a:gd name="T5" fmla="*/ 0 h 239"/>
            <a:gd name="T6" fmla="*/ 2147483646 w 358"/>
            <a:gd name="T7" fmla="*/ 0 h 239"/>
            <a:gd name="T8" fmla="*/ 2147483646 w 358"/>
            <a:gd name="T9" fmla="*/ 0 h 239"/>
            <a:gd name="T10" fmla="*/ 2147483646 w 358"/>
            <a:gd name="T11" fmla="*/ 0 h 239"/>
            <a:gd name="T12" fmla="*/ 0 w 358"/>
            <a:gd name="T13" fmla="*/ 0 h 239"/>
            <a:gd name="T14" fmla="*/ 0 w 358"/>
            <a:gd name="T15" fmla="*/ 0 h 239"/>
            <a:gd name="T16" fmla="*/ 2147483646 w 358"/>
            <a:gd name="T17" fmla="*/ 0 h 239"/>
            <a:gd name="T18" fmla="*/ 2147483646 w 358"/>
            <a:gd name="T19" fmla="*/ 0 h 239"/>
            <a:gd name="T20" fmla="*/ 0 60000 65536"/>
            <a:gd name="T21" fmla="*/ 0 60000 65536"/>
            <a:gd name="T22" fmla="*/ 0 60000 65536"/>
            <a:gd name="T23" fmla="*/ 0 60000 65536"/>
            <a:gd name="T24" fmla="*/ 0 60000 65536"/>
            <a:gd name="T25" fmla="*/ 0 60000 65536"/>
            <a:gd name="T26" fmla="*/ 0 60000 65536"/>
            <a:gd name="T27" fmla="*/ 0 60000 65536"/>
            <a:gd name="T28" fmla="*/ 0 60000 65536"/>
            <a:gd name="T29" fmla="*/ 0 60000 65536"/>
            <a:gd name="T30" fmla="*/ 0 w 358"/>
            <a:gd name="T31" fmla="*/ 0 h 239"/>
            <a:gd name="T32" fmla="*/ 358 w 358"/>
            <a:gd name="T33" fmla="*/ 0 h 239"/>
          </a:gdLst>
          <a:ahLst/>
          <a:cxnLst>
            <a:cxn ang="T20">
              <a:pos x="T0" y="T1"/>
            </a:cxn>
            <a:cxn ang="T21">
              <a:pos x="T2" y="T3"/>
            </a:cxn>
            <a:cxn ang="T22">
              <a:pos x="T4" y="T5"/>
            </a:cxn>
            <a:cxn ang="T23">
              <a:pos x="T6" y="T7"/>
            </a:cxn>
            <a:cxn ang="T24">
              <a:pos x="T8" y="T9"/>
            </a:cxn>
            <a:cxn ang="T25">
              <a:pos x="T10" y="T11"/>
            </a:cxn>
            <a:cxn ang="T26">
              <a:pos x="T12" y="T13"/>
            </a:cxn>
            <a:cxn ang="T27">
              <a:pos x="T14" y="T15"/>
            </a:cxn>
            <a:cxn ang="T28">
              <a:pos x="T16" y="T17"/>
            </a:cxn>
            <a:cxn ang="T29">
              <a:pos x="T18" y="T19"/>
            </a:cxn>
          </a:cxnLst>
          <a:rect l="T30" t="T31" r="T32" b="T33"/>
          <a:pathLst>
            <a:path w="358" h="239">
              <a:moveTo>
                <a:pt x="357" y="238"/>
              </a:moveTo>
              <a:lnTo>
                <a:pt x="0" y="238"/>
              </a:lnTo>
              <a:lnTo>
                <a:pt x="0" y="173"/>
              </a:lnTo>
              <a:lnTo>
                <a:pt x="357" y="173"/>
              </a:lnTo>
              <a:lnTo>
                <a:pt x="357" y="238"/>
              </a:lnTo>
              <a:close/>
              <a:moveTo>
                <a:pt x="357" y="63"/>
              </a:moveTo>
              <a:lnTo>
                <a:pt x="0" y="63"/>
              </a:lnTo>
              <a:lnTo>
                <a:pt x="0" y="0"/>
              </a:lnTo>
              <a:lnTo>
                <a:pt x="357" y="0"/>
              </a:lnTo>
              <a:lnTo>
                <a:pt x="357" y="63"/>
              </a:lnTo>
              <a:close/>
            </a:path>
          </a:pathLst>
        </a:custGeom>
        <a:solidFill>
          <a:srgbClr val="000000"/>
        </a:solidFill>
        <a:ln w="9360">
          <a:solidFill>
            <a:srgbClr val="000000"/>
          </a:solidFill>
          <a:round/>
          <a:headEnd/>
          <a:tailEnd/>
        </a:ln>
      </xdr:spPr>
    </xdr:sp>
    <xdr:clientData/>
  </xdr:twoCellAnchor>
  <xdr:twoCellAnchor>
    <xdr:from>
      <xdr:col>15</xdr:col>
      <xdr:colOff>9525</xdr:colOff>
      <xdr:row>3</xdr:row>
      <xdr:rowOff>9525</xdr:rowOff>
    </xdr:from>
    <xdr:to>
      <xdr:col>15</xdr:col>
      <xdr:colOff>723900</xdr:colOff>
      <xdr:row>4</xdr:row>
      <xdr:rowOff>0</xdr:rowOff>
    </xdr:to>
    <xdr:pic>
      <xdr:nvPicPr>
        <xdr:cNvPr id="174715" name="Picture 1">
          <a:extLst>
            <a:ext uri="{FF2B5EF4-FFF2-40B4-BE49-F238E27FC236}">
              <a16:creationId xmlns:a16="http://schemas.microsoft.com/office/drawing/2014/main" id="{0D61E4B1-7432-FFBD-03F8-B53BA7258F1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782050" y="857250"/>
          <a:ext cx="71437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133350</xdr:colOff>
      <xdr:row>3</xdr:row>
      <xdr:rowOff>304800</xdr:rowOff>
    </xdr:from>
    <xdr:to>
      <xdr:col>11</xdr:col>
      <xdr:colOff>476250</xdr:colOff>
      <xdr:row>3</xdr:row>
      <xdr:rowOff>647700</xdr:rowOff>
    </xdr:to>
    <xdr:pic>
      <xdr:nvPicPr>
        <xdr:cNvPr id="174716" name="Picture 7">
          <a:extLst>
            <a:ext uri="{FF2B5EF4-FFF2-40B4-BE49-F238E27FC236}">
              <a16:creationId xmlns:a16="http://schemas.microsoft.com/office/drawing/2014/main" id="{4FDE93E8-010E-2324-0D3D-CD5041C82387}"/>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67500" y="1152525"/>
          <a:ext cx="3429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14</xdr:col>
      <xdr:colOff>133350</xdr:colOff>
      <xdr:row>3</xdr:row>
      <xdr:rowOff>295275</xdr:rowOff>
    </xdr:from>
    <xdr:to>
      <xdr:col>14</xdr:col>
      <xdr:colOff>476250</xdr:colOff>
      <xdr:row>3</xdr:row>
      <xdr:rowOff>638175</xdr:rowOff>
    </xdr:to>
    <xdr:pic>
      <xdr:nvPicPr>
        <xdr:cNvPr id="174717" name="Picture 8">
          <a:extLst>
            <a:ext uri="{FF2B5EF4-FFF2-40B4-BE49-F238E27FC236}">
              <a16:creationId xmlns:a16="http://schemas.microsoft.com/office/drawing/2014/main" id="{D5E0DFC0-6EB6-11A9-39D7-141598506536}"/>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343900" y="1143000"/>
          <a:ext cx="3429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15</xdr:col>
      <xdr:colOff>104775</xdr:colOff>
      <xdr:row>3</xdr:row>
      <xdr:rowOff>171450</xdr:rowOff>
    </xdr:from>
    <xdr:to>
      <xdr:col>15</xdr:col>
      <xdr:colOff>581025</xdr:colOff>
      <xdr:row>3</xdr:row>
      <xdr:rowOff>676275</xdr:rowOff>
    </xdr:to>
    <xdr:pic>
      <xdr:nvPicPr>
        <xdr:cNvPr id="174718" name="Picture 9">
          <a:extLst>
            <a:ext uri="{FF2B5EF4-FFF2-40B4-BE49-F238E27FC236}">
              <a16:creationId xmlns:a16="http://schemas.microsoft.com/office/drawing/2014/main" id="{4B4B3167-F60A-3B29-9216-F2D5D017C33F}"/>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877300" y="1019175"/>
          <a:ext cx="476250" cy="504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161925</xdr:colOff>
      <xdr:row>3</xdr:row>
      <xdr:rowOff>295275</xdr:rowOff>
    </xdr:from>
    <xdr:to>
      <xdr:col>10</xdr:col>
      <xdr:colOff>504825</xdr:colOff>
      <xdr:row>3</xdr:row>
      <xdr:rowOff>619125</xdr:rowOff>
    </xdr:to>
    <xdr:pic>
      <xdr:nvPicPr>
        <xdr:cNvPr id="174719" name="Picture 10">
          <a:extLst>
            <a:ext uri="{FF2B5EF4-FFF2-40B4-BE49-F238E27FC236}">
              <a16:creationId xmlns:a16="http://schemas.microsoft.com/office/drawing/2014/main" id="{E87D366A-6B1B-7177-7B61-076B0D3E44BD}"/>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581650" y="1143000"/>
          <a:ext cx="904875"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171450</xdr:colOff>
      <xdr:row>3</xdr:row>
      <xdr:rowOff>295275</xdr:rowOff>
    </xdr:from>
    <xdr:to>
      <xdr:col>9</xdr:col>
      <xdr:colOff>485775</xdr:colOff>
      <xdr:row>3</xdr:row>
      <xdr:rowOff>609600</xdr:rowOff>
    </xdr:to>
    <xdr:pic>
      <xdr:nvPicPr>
        <xdr:cNvPr id="174720" name="Picture 11">
          <a:extLst>
            <a:ext uri="{FF2B5EF4-FFF2-40B4-BE49-F238E27FC236}">
              <a16:creationId xmlns:a16="http://schemas.microsoft.com/office/drawing/2014/main" id="{E2D80524-7876-7869-A6F0-399D5D195178}"/>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591175" y="1143000"/>
          <a:ext cx="314325"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10</xdr:col>
      <xdr:colOff>161925</xdr:colOff>
      <xdr:row>3</xdr:row>
      <xdr:rowOff>295275</xdr:rowOff>
    </xdr:from>
    <xdr:to>
      <xdr:col>10</xdr:col>
      <xdr:colOff>485775</xdr:colOff>
      <xdr:row>3</xdr:row>
      <xdr:rowOff>619125</xdr:rowOff>
    </xdr:to>
    <xdr:pic>
      <xdr:nvPicPr>
        <xdr:cNvPr id="174721" name="Picture 12">
          <a:extLst>
            <a:ext uri="{FF2B5EF4-FFF2-40B4-BE49-F238E27FC236}">
              <a16:creationId xmlns:a16="http://schemas.microsoft.com/office/drawing/2014/main" id="{344B18FA-1802-2E74-8DC9-8CD45D2A2910}"/>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6143625" y="1143000"/>
          <a:ext cx="32385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123825</xdr:colOff>
      <xdr:row>3</xdr:row>
      <xdr:rowOff>285750</xdr:rowOff>
    </xdr:from>
    <xdr:to>
      <xdr:col>13</xdr:col>
      <xdr:colOff>495300</xdr:colOff>
      <xdr:row>3</xdr:row>
      <xdr:rowOff>609600</xdr:rowOff>
    </xdr:to>
    <xdr:pic>
      <xdr:nvPicPr>
        <xdr:cNvPr id="174722" name="Picture 10">
          <a:extLst>
            <a:ext uri="{FF2B5EF4-FFF2-40B4-BE49-F238E27FC236}">
              <a16:creationId xmlns:a16="http://schemas.microsoft.com/office/drawing/2014/main" id="{8B4E042A-B905-61A7-0C6A-719AB56C6A1F}"/>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248525" y="1133475"/>
          <a:ext cx="904875"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133350</xdr:colOff>
      <xdr:row>3</xdr:row>
      <xdr:rowOff>285750</xdr:rowOff>
    </xdr:from>
    <xdr:to>
      <xdr:col>12</xdr:col>
      <xdr:colOff>447675</xdr:colOff>
      <xdr:row>3</xdr:row>
      <xdr:rowOff>600075</xdr:rowOff>
    </xdr:to>
    <xdr:pic>
      <xdr:nvPicPr>
        <xdr:cNvPr id="174723" name="Picture 11">
          <a:extLst>
            <a:ext uri="{FF2B5EF4-FFF2-40B4-BE49-F238E27FC236}">
              <a16:creationId xmlns:a16="http://schemas.microsoft.com/office/drawing/2014/main" id="{D36CD84C-441E-A5C6-9A21-20A8AFE21E02}"/>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7258050" y="1133475"/>
          <a:ext cx="314325"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152400</xdr:colOff>
      <xdr:row>3</xdr:row>
      <xdr:rowOff>285750</xdr:rowOff>
    </xdr:from>
    <xdr:to>
      <xdr:col>13</xdr:col>
      <xdr:colOff>476250</xdr:colOff>
      <xdr:row>3</xdr:row>
      <xdr:rowOff>609600</xdr:rowOff>
    </xdr:to>
    <xdr:pic>
      <xdr:nvPicPr>
        <xdr:cNvPr id="174724" name="Picture 12">
          <a:extLst>
            <a:ext uri="{FF2B5EF4-FFF2-40B4-BE49-F238E27FC236}">
              <a16:creationId xmlns:a16="http://schemas.microsoft.com/office/drawing/2014/main" id="{3E8F5BD6-EC8F-43D7-C9EB-AB77BAC03622}"/>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7810500" y="1133475"/>
          <a:ext cx="32385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15</xdr:col>
      <xdr:colOff>9525</xdr:colOff>
      <xdr:row>3</xdr:row>
      <xdr:rowOff>9525</xdr:rowOff>
    </xdr:from>
    <xdr:to>
      <xdr:col>15</xdr:col>
      <xdr:colOff>723900</xdr:colOff>
      <xdr:row>4</xdr:row>
      <xdr:rowOff>0</xdr:rowOff>
    </xdr:to>
    <xdr:pic>
      <xdr:nvPicPr>
        <xdr:cNvPr id="175734" name="Picture 1">
          <a:extLst>
            <a:ext uri="{FF2B5EF4-FFF2-40B4-BE49-F238E27FC236}">
              <a16:creationId xmlns:a16="http://schemas.microsoft.com/office/drawing/2014/main" id="{D8BA95D9-3151-5E3F-B363-A1117552E6A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010650" y="857250"/>
          <a:ext cx="63817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476250</xdr:colOff>
      <xdr:row>5</xdr:row>
      <xdr:rowOff>28575</xdr:rowOff>
    </xdr:from>
    <xdr:to>
      <xdr:col>6</xdr:col>
      <xdr:colOff>523875</xdr:colOff>
      <xdr:row>5</xdr:row>
      <xdr:rowOff>228600</xdr:rowOff>
    </xdr:to>
    <xdr:sp macro="" textlink="">
      <xdr:nvSpPr>
        <xdr:cNvPr id="175735" name="Freeform 2">
          <a:extLst>
            <a:ext uri="{FF2B5EF4-FFF2-40B4-BE49-F238E27FC236}">
              <a16:creationId xmlns:a16="http://schemas.microsoft.com/office/drawing/2014/main" id="{0D1719CA-6E23-91A4-A690-40D4E451A38A}"/>
            </a:ext>
          </a:extLst>
        </xdr:cNvPr>
        <xdr:cNvSpPr>
          <a:spLocks noChangeArrowheads="1"/>
        </xdr:cNvSpPr>
      </xdr:nvSpPr>
      <xdr:spPr bwMode="auto">
        <a:xfrm>
          <a:off x="4133850" y="1866900"/>
          <a:ext cx="47625" cy="200025"/>
        </a:xfrm>
        <a:custGeom>
          <a:avLst/>
          <a:gdLst>
            <a:gd name="T0" fmla="*/ 0 w 443"/>
            <a:gd name="T1" fmla="*/ 2147483646 h 554"/>
            <a:gd name="T2" fmla="*/ 0 w 443"/>
            <a:gd name="T3" fmla="*/ 0 h 554"/>
            <a:gd name="T4" fmla="*/ 2147483646 w 443"/>
            <a:gd name="T5" fmla="*/ 2147483646 h 554"/>
            <a:gd name="T6" fmla="*/ 0 w 443"/>
            <a:gd name="T7" fmla="*/ 2147483646 h 554"/>
            <a:gd name="T8" fmla="*/ 0 60000 65536"/>
            <a:gd name="T9" fmla="*/ 0 60000 65536"/>
            <a:gd name="T10" fmla="*/ 0 60000 65536"/>
            <a:gd name="T11" fmla="*/ 0 60000 65536"/>
            <a:gd name="T12" fmla="*/ 0 w 443"/>
            <a:gd name="T13" fmla="*/ 0 h 554"/>
            <a:gd name="T14" fmla="*/ 443 w 443"/>
            <a:gd name="T15" fmla="*/ 554 h 554"/>
          </a:gdLst>
          <a:ahLst/>
          <a:cxnLst>
            <a:cxn ang="T8">
              <a:pos x="T0" y="T1"/>
            </a:cxn>
            <a:cxn ang="T9">
              <a:pos x="T2" y="T3"/>
            </a:cxn>
            <a:cxn ang="T10">
              <a:pos x="T4" y="T5"/>
            </a:cxn>
            <a:cxn ang="T11">
              <a:pos x="T6" y="T7"/>
            </a:cxn>
          </a:cxnLst>
          <a:rect l="T12" t="T13" r="T14" b="T15"/>
          <a:pathLst>
            <a:path w="443" h="554">
              <a:moveTo>
                <a:pt x="0" y="553"/>
              </a:moveTo>
              <a:lnTo>
                <a:pt x="0" y="0"/>
              </a:lnTo>
              <a:lnTo>
                <a:pt x="442" y="278"/>
              </a:lnTo>
              <a:lnTo>
                <a:pt x="0" y="553"/>
              </a:lnTo>
            </a:path>
          </a:pathLst>
        </a:custGeom>
        <a:solidFill>
          <a:srgbClr val="FFFFFF"/>
        </a:solidFill>
        <a:ln w="9360">
          <a:solidFill>
            <a:srgbClr val="000000"/>
          </a:solidFill>
          <a:round/>
          <a:headEnd/>
          <a:tailEnd/>
        </a:ln>
      </xdr:spPr>
    </xdr:sp>
    <xdr:clientData/>
  </xdr:twoCellAnchor>
  <xdr:twoCellAnchor>
    <xdr:from>
      <xdr:col>6</xdr:col>
      <xdr:colOff>419100</xdr:colOff>
      <xdr:row>21</xdr:row>
      <xdr:rowOff>47625</xdr:rowOff>
    </xdr:from>
    <xdr:to>
      <xdr:col>6</xdr:col>
      <xdr:colOff>523875</xdr:colOff>
      <xdr:row>21</xdr:row>
      <xdr:rowOff>228600</xdr:rowOff>
    </xdr:to>
    <xdr:sp macro="" textlink="">
      <xdr:nvSpPr>
        <xdr:cNvPr id="175736" name="Freeform 3">
          <a:extLst>
            <a:ext uri="{FF2B5EF4-FFF2-40B4-BE49-F238E27FC236}">
              <a16:creationId xmlns:a16="http://schemas.microsoft.com/office/drawing/2014/main" id="{9AA65439-471C-356E-C2AA-60BE2080667D}"/>
            </a:ext>
          </a:extLst>
        </xdr:cNvPr>
        <xdr:cNvSpPr>
          <a:spLocks noChangeArrowheads="1"/>
        </xdr:cNvSpPr>
      </xdr:nvSpPr>
      <xdr:spPr bwMode="auto">
        <a:xfrm>
          <a:off x="4076700" y="6477000"/>
          <a:ext cx="104775" cy="180975"/>
        </a:xfrm>
        <a:custGeom>
          <a:avLst/>
          <a:gdLst>
            <a:gd name="T0" fmla="*/ 0 w 302"/>
            <a:gd name="T1" fmla="*/ 2147483646 h 502"/>
            <a:gd name="T2" fmla="*/ 0 w 302"/>
            <a:gd name="T3" fmla="*/ 0 h 502"/>
            <a:gd name="T4" fmla="*/ 2147483646 w 302"/>
            <a:gd name="T5" fmla="*/ 2147483646 h 502"/>
            <a:gd name="T6" fmla="*/ 0 w 302"/>
            <a:gd name="T7" fmla="*/ 2147483646 h 502"/>
            <a:gd name="T8" fmla="*/ 0 60000 65536"/>
            <a:gd name="T9" fmla="*/ 0 60000 65536"/>
            <a:gd name="T10" fmla="*/ 0 60000 65536"/>
            <a:gd name="T11" fmla="*/ 0 60000 65536"/>
            <a:gd name="T12" fmla="*/ 0 w 302"/>
            <a:gd name="T13" fmla="*/ 0 h 502"/>
            <a:gd name="T14" fmla="*/ 302 w 302"/>
            <a:gd name="T15" fmla="*/ 502 h 502"/>
          </a:gdLst>
          <a:ahLst/>
          <a:cxnLst>
            <a:cxn ang="T8">
              <a:pos x="T0" y="T1"/>
            </a:cxn>
            <a:cxn ang="T9">
              <a:pos x="T2" y="T3"/>
            </a:cxn>
            <a:cxn ang="T10">
              <a:pos x="T4" y="T5"/>
            </a:cxn>
            <a:cxn ang="T11">
              <a:pos x="T6" y="T7"/>
            </a:cxn>
          </a:cxnLst>
          <a:rect l="T12" t="T13" r="T14" b="T15"/>
          <a:pathLst>
            <a:path w="302" h="502">
              <a:moveTo>
                <a:pt x="0" y="501"/>
              </a:moveTo>
              <a:lnTo>
                <a:pt x="0" y="0"/>
              </a:lnTo>
              <a:lnTo>
                <a:pt x="301" y="252"/>
              </a:lnTo>
              <a:lnTo>
                <a:pt x="0" y="501"/>
              </a:lnTo>
            </a:path>
          </a:pathLst>
        </a:custGeom>
        <a:solidFill>
          <a:srgbClr val="FFFFFF"/>
        </a:solidFill>
        <a:ln w="9360">
          <a:solidFill>
            <a:srgbClr val="000000"/>
          </a:solidFill>
          <a:round/>
          <a:headEnd/>
          <a:tailEnd/>
        </a:ln>
      </xdr:spPr>
    </xdr:sp>
    <xdr:clientData/>
  </xdr:twoCellAnchor>
  <xdr:twoCellAnchor>
    <xdr:from>
      <xdr:col>12</xdr:col>
      <xdr:colOff>438150</xdr:colOff>
      <xdr:row>26</xdr:row>
      <xdr:rowOff>47625</xdr:rowOff>
    </xdr:from>
    <xdr:to>
      <xdr:col>13</xdr:col>
      <xdr:colOff>57150</xdr:colOff>
      <xdr:row>26</xdr:row>
      <xdr:rowOff>133350</xdr:rowOff>
    </xdr:to>
    <xdr:sp macro="" textlink="">
      <xdr:nvSpPr>
        <xdr:cNvPr id="175737" name="Freeform 4">
          <a:extLst>
            <a:ext uri="{FF2B5EF4-FFF2-40B4-BE49-F238E27FC236}">
              <a16:creationId xmlns:a16="http://schemas.microsoft.com/office/drawing/2014/main" id="{9BF1009E-68C4-D0EE-932F-820DEEBB85BE}"/>
            </a:ext>
          </a:extLst>
        </xdr:cNvPr>
        <xdr:cNvSpPr>
          <a:spLocks noChangeArrowheads="1"/>
        </xdr:cNvSpPr>
      </xdr:nvSpPr>
      <xdr:spPr bwMode="auto">
        <a:xfrm>
          <a:off x="7591425" y="7134225"/>
          <a:ext cx="219075" cy="0"/>
        </a:xfrm>
        <a:custGeom>
          <a:avLst/>
          <a:gdLst>
            <a:gd name="T0" fmla="*/ 2147483646 w 358"/>
            <a:gd name="T1" fmla="*/ 0 h 239"/>
            <a:gd name="T2" fmla="*/ 0 w 358"/>
            <a:gd name="T3" fmla="*/ 0 h 239"/>
            <a:gd name="T4" fmla="*/ 0 w 358"/>
            <a:gd name="T5" fmla="*/ 0 h 239"/>
            <a:gd name="T6" fmla="*/ 2147483646 w 358"/>
            <a:gd name="T7" fmla="*/ 0 h 239"/>
            <a:gd name="T8" fmla="*/ 2147483646 w 358"/>
            <a:gd name="T9" fmla="*/ 0 h 239"/>
            <a:gd name="T10" fmla="*/ 2147483646 w 358"/>
            <a:gd name="T11" fmla="*/ 0 h 239"/>
            <a:gd name="T12" fmla="*/ 0 w 358"/>
            <a:gd name="T13" fmla="*/ 0 h 239"/>
            <a:gd name="T14" fmla="*/ 0 w 358"/>
            <a:gd name="T15" fmla="*/ 0 h 239"/>
            <a:gd name="T16" fmla="*/ 2147483646 w 358"/>
            <a:gd name="T17" fmla="*/ 0 h 239"/>
            <a:gd name="T18" fmla="*/ 2147483646 w 358"/>
            <a:gd name="T19" fmla="*/ 0 h 239"/>
            <a:gd name="T20" fmla="*/ 0 60000 65536"/>
            <a:gd name="T21" fmla="*/ 0 60000 65536"/>
            <a:gd name="T22" fmla="*/ 0 60000 65536"/>
            <a:gd name="T23" fmla="*/ 0 60000 65536"/>
            <a:gd name="T24" fmla="*/ 0 60000 65536"/>
            <a:gd name="T25" fmla="*/ 0 60000 65536"/>
            <a:gd name="T26" fmla="*/ 0 60000 65536"/>
            <a:gd name="T27" fmla="*/ 0 60000 65536"/>
            <a:gd name="T28" fmla="*/ 0 60000 65536"/>
            <a:gd name="T29" fmla="*/ 0 60000 65536"/>
            <a:gd name="T30" fmla="*/ 0 w 358"/>
            <a:gd name="T31" fmla="*/ 0 h 239"/>
            <a:gd name="T32" fmla="*/ 358 w 358"/>
            <a:gd name="T33" fmla="*/ 0 h 239"/>
          </a:gdLst>
          <a:ahLst/>
          <a:cxnLst>
            <a:cxn ang="T20">
              <a:pos x="T0" y="T1"/>
            </a:cxn>
            <a:cxn ang="T21">
              <a:pos x="T2" y="T3"/>
            </a:cxn>
            <a:cxn ang="T22">
              <a:pos x="T4" y="T5"/>
            </a:cxn>
            <a:cxn ang="T23">
              <a:pos x="T6" y="T7"/>
            </a:cxn>
            <a:cxn ang="T24">
              <a:pos x="T8" y="T9"/>
            </a:cxn>
            <a:cxn ang="T25">
              <a:pos x="T10" y="T11"/>
            </a:cxn>
            <a:cxn ang="T26">
              <a:pos x="T12" y="T13"/>
            </a:cxn>
            <a:cxn ang="T27">
              <a:pos x="T14" y="T15"/>
            </a:cxn>
            <a:cxn ang="T28">
              <a:pos x="T16" y="T17"/>
            </a:cxn>
            <a:cxn ang="T29">
              <a:pos x="T18" y="T19"/>
            </a:cxn>
          </a:cxnLst>
          <a:rect l="T30" t="T31" r="T32" b="T33"/>
          <a:pathLst>
            <a:path w="358" h="239">
              <a:moveTo>
                <a:pt x="357" y="238"/>
              </a:moveTo>
              <a:lnTo>
                <a:pt x="0" y="238"/>
              </a:lnTo>
              <a:lnTo>
                <a:pt x="0" y="173"/>
              </a:lnTo>
              <a:lnTo>
                <a:pt x="357" y="173"/>
              </a:lnTo>
              <a:lnTo>
                <a:pt x="357" y="238"/>
              </a:lnTo>
              <a:close/>
              <a:moveTo>
                <a:pt x="357" y="63"/>
              </a:moveTo>
              <a:lnTo>
                <a:pt x="0" y="63"/>
              </a:lnTo>
              <a:lnTo>
                <a:pt x="0" y="0"/>
              </a:lnTo>
              <a:lnTo>
                <a:pt x="357" y="0"/>
              </a:lnTo>
              <a:lnTo>
                <a:pt x="357" y="63"/>
              </a:lnTo>
              <a:close/>
            </a:path>
          </a:pathLst>
        </a:custGeom>
        <a:solidFill>
          <a:srgbClr val="000000"/>
        </a:solidFill>
        <a:ln w="9360">
          <a:solidFill>
            <a:srgbClr val="000000"/>
          </a:solidFill>
          <a:round/>
          <a:headEnd/>
          <a:tailEnd/>
        </a:ln>
      </xdr:spPr>
    </xdr:sp>
    <xdr:clientData/>
  </xdr:twoCellAnchor>
  <xdr:twoCellAnchor>
    <xdr:from>
      <xdr:col>11</xdr:col>
      <xdr:colOff>133350</xdr:colOff>
      <xdr:row>3</xdr:row>
      <xdr:rowOff>304800</xdr:rowOff>
    </xdr:from>
    <xdr:to>
      <xdr:col>11</xdr:col>
      <xdr:colOff>476250</xdr:colOff>
      <xdr:row>3</xdr:row>
      <xdr:rowOff>647700</xdr:rowOff>
    </xdr:to>
    <xdr:pic>
      <xdr:nvPicPr>
        <xdr:cNvPr id="175738" name="Picture 7">
          <a:extLst>
            <a:ext uri="{FF2B5EF4-FFF2-40B4-BE49-F238E27FC236}">
              <a16:creationId xmlns:a16="http://schemas.microsoft.com/office/drawing/2014/main" id="{AB7AABA8-488A-C9BE-CFC1-2ED5E5C69D24}"/>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38925" y="1152525"/>
          <a:ext cx="3429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14</xdr:col>
      <xdr:colOff>133350</xdr:colOff>
      <xdr:row>3</xdr:row>
      <xdr:rowOff>295275</xdr:rowOff>
    </xdr:from>
    <xdr:to>
      <xdr:col>14</xdr:col>
      <xdr:colOff>476250</xdr:colOff>
      <xdr:row>3</xdr:row>
      <xdr:rowOff>638175</xdr:rowOff>
    </xdr:to>
    <xdr:pic>
      <xdr:nvPicPr>
        <xdr:cNvPr id="175739" name="Picture 8">
          <a:extLst>
            <a:ext uri="{FF2B5EF4-FFF2-40B4-BE49-F238E27FC236}">
              <a16:creationId xmlns:a16="http://schemas.microsoft.com/office/drawing/2014/main" id="{B6114FAD-E1CF-AD81-6A79-3BE2471C3C19}"/>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486775" y="1143000"/>
          <a:ext cx="3429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15</xdr:col>
      <xdr:colOff>85725</xdr:colOff>
      <xdr:row>3</xdr:row>
      <xdr:rowOff>171450</xdr:rowOff>
    </xdr:from>
    <xdr:to>
      <xdr:col>15</xdr:col>
      <xdr:colOff>561975</xdr:colOff>
      <xdr:row>3</xdr:row>
      <xdr:rowOff>676275</xdr:rowOff>
    </xdr:to>
    <xdr:pic>
      <xdr:nvPicPr>
        <xdr:cNvPr id="175740" name="Picture 9">
          <a:extLst>
            <a:ext uri="{FF2B5EF4-FFF2-40B4-BE49-F238E27FC236}">
              <a16:creationId xmlns:a16="http://schemas.microsoft.com/office/drawing/2014/main" id="{CB4BCD01-4934-5187-0E7A-D2F7BB9DF616}"/>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086850" y="1019175"/>
          <a:ext cx="476250" cy="504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161925</xdr:colOff>
      <xdr:row>3</xdr:row>
      <xdr:rowOff>295275</xdr:rowOff>
    </xdr:from>
    <xdr:to>
      <xdr:col>10</xdr:col>
      <xdr:colOff>504825</xdr:colOff>
      <xdr:row>3</xdr:row>
      <xdr:rowOff>619125</xdr:rowOff>
    </xdr:to>
    <xdr:pic>
      <xdr:nvPicPr>
        <xdr:cNvPr id="175741" name="Picture 10">
          <a:extLst>
            <a:ext uri="{FF2B5EF4-FFF2-40B4-BE49-F238E27FC236}">
              <a16:creationId xmlns:a16="http://schemas.microsoft.com/office/drawing/2014/main" id="{B0D459FA-84FE-7D1C-C374-388AE0DE855A}"/>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410200" y="1143000"/>
          <a:ext cx="97155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171450</xdr:colOff>
      <xdr:row>3</xdr:row>
      <xdr:rowOff>295275</xdr:rowOff>
    </xdr:from>
    <xdr:to>
      <xdr:col>9</xdr:col>
      <xdr:colOff>485775</xdr:colOff>
      <xdr:row>3</xdr:row>
      <xdr:rowOff>609600</xdr:rowOff>
    </xdr:to>
    <xdr:pic>
      <xdr:nvPicPr>
        <xdr:cNvPr id="175742" name="Picture 11">
          <a:extLst>
            <a:ext uri="{FF2B5EF4-FFF2-40B4-BE49-F238E27FC236}">
              <a16:creationId xmlns:a16="http://schemas.microsoft.com/office/drawing/2014/main" id="{D262B0C9-97E9-F4B1-01FD-A3CF417FBF15}"/>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419725" y="1143000"/>
          <a:ext cx="314325"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10</xdr:col>
      <xdr:colOff>161925</xdr:colOff>
      <xdr:row>3</xdr:row>
      <xdr:rowOff>295275</xdr:rowOff>
    </xdr:from>
    <xdr:to>
      <xdr:col>10</xdr:col>
      <xdr:colOff>485775</xdr:colOff>
      <xdr:row>3</xdr:row>
      <xdr:rowOff>619125</xdr:rowOff>
    </xdr:to>
    <xdr:pic>
      <xdr:nvPicPr>
        <xdr:cNvPr id="175743" name="Picture 12">
          <a:extLst>
            <a:ext uri="{FF2B5EF4-FFF2-40B4-BE49-F238E27FC236}">
              <a16:creationId xmlns:a16="http://schemas.microsoft.com/office/drawing/2014/main" id="{88A0FEA6-C374-91A8-BF50-FAE033E6655D}"/>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6038850" y="1143000"/>
          <a:ext cx="32385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123825</xdr:colOff>
      <xdr:row>3</xdr:row>
      <xdr:rowOff>285750</xdr:rowOff>
    </xdr:from>
    <xdr:to>
      <xdr:col>13</xdr:col>
      <xdr:colOff>495300</xdr:colOff>
      <xdr:row>3</xdr:row>
      <xdr:rowOff>609600</xdr:rowOff>
    </xdr:to>
    <xdr:pic>
      <xdr:nvPicPr>
        <xdr:cNvPr id="175744" name="Picture 10">
          <a:extLst>
            <a:ext uri="{FF2B5EF4-FFF2-40B4-BE49-F238E27FC236}">
              <a16:creationId xmlns:a16="http://schemas.microsoft.com/office/drawing/2014/main" id="{AC045AA6-58B1-D412-AF08-847F3CEC4D36}"/>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277100" y="1133475"/>
          <a:ext cx="97155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133350</xdr:colOff>
      <xdr:row>3</xdr:row>
      <xdr:rowOff>285750</xdr:rowOff>
    </xdr:from>
    <xdr:to>
      <xdr:col>12</xdr:col>
      <xdr:colOff>447675</xdr:colOff>
      <xdr:row>3</xdr:row>
      <xdr:rowOff>600075</xdr:rowOff>
    </xdr:to>
    <xdr:pic>
      <xdr:nvPicPr>
        <xdr:cNvPr id="175745" name="Picture 11">
          <a:extLst>
            <a:ext uri="{FF2B5EF4-FFF2-40B4-BE49-F238E27FC236}">
              <a16:creationId xmlns:a16="http://schemas.microsoft.com/office/drawing/2014/main" id="{DF4BB5FF-B727-7ADC-DB58-A8F3E049638F}"/>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7286625" y="1133475"/>
          <a:ext cx="314325"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152400</xdr:colOff>
      <xdr:row>3</xdr:row>
      <xdr:rowOff>285750</xdr:rowOff>
    </xdr:from>
    <xdr:to>
      <xdr:col>13</xdr:col>
      <xdr:colOff>476250</xdr:colOff>
      <xdr:row>3</xdr:row>
      <xdr:rowOff>609600</xdr:rowOff>
    </xdr:to>
    <xdr:pic>
      <xdr:nvPicPr>
        <xdr:cNvPr id="175746" name="Picture 12">
          <a:extLst>
            <a:ext uri="{FF2B5EF4-FFF2-40B4-BE49-F238E27FC236}">
              <a16:creationId xmlns:a16="http://schemas.microsoft.com/office/drawing/2014/main" id="{BB45579A-85BC-2960-7896-F2524DA47177}"/>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7905750" y="1133475"/>
          <a:ext cx="32385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15</xdr:col>
      <xdr:colOff>9525</xdr:colOff>
      <xdr:row>3</xdr:row>
      <xdr:rowOff>9525</xdr:rowOff>
    </xdr:from>
    <xdr:to>
      <xdr:col>15</xdr:col>
      <xdr:colOff>723900</xdr:colOff>
      <xdr:row>4</xdr:row>
      <xdr:rowOff>0</xdr:rowOff>
    </xdr:to>
    <xdr:pic>
      <xdr:nvPicPr>
        <xdr:cNvPr id="193972" name="Picture 1">
          <a:extLst>
            <a:ext uri="{FF2B5EF4-FFF2-40B4-BE49-F238E27FC236}">
              <a16:creationId xmlns:a16="http://schemas.microsoft.com/office/drawing/2014/main" id="{555AC132-6890-F7C1-09FB-74580EF7B6F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020175" y="857250"/>
          <a:ext cx="63817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476250</xdr:colOff>
      <xdr:row>5</xdr:row>
      <xdr:rowOff>28575</xdr:rowOff>
    </xdr:from>
    <xdr:to>
      <xdr:col>6</xdr:col>
      <xdr:colOff>523875</xdr:colOff>
      <xdr:row>5</xdr:row>
      <xdr:rowOff>228600</xdr:rowOff>
    </xdr:to>
    <xdr:sp macro="" textlink="">
      <xdr:nvSpPr>
        <xdr:cNvPr id="193973" name="Freeform 2">
          <a:extLst>
            <a:ext uri="{FF2B5EF4-FFF2-40B4-BE49-F238E27FC236}">
              <a16:creationId xmlns:a16="http://schemas.microsoft.com/office/drawing/2014/main" id="{19DB3CAF-33F3-A8CF-1386-740D5D4FD000}"/>
            </a:ext>
          </a:extLst>
        </xdr:cNvPr>
        <xdr:cNvSpPr>
          <a:spLocks noChangeArrowheads="1"/>
        </xdr:cNvSpPr>
      </xdr:nvSpPr>
      <xdr:spPr bwMode="auto">
        <a:xfrm>
          <a:off x="4143375" y="1866900"/>
          <a:ext cx="47625" cy="200025"/>
        </a:xfrm>
        <a:custGeom>
          <a:avLst/>
          <a:gdLst>
            <a:gd name="T0" fmla="*/ 0 w 443"/>
            <a:gd name="T1" fmla="*/ 2147483646 h 554"/>
            <a:gd name="T2" fmla="*/ 0 w 443"/>
            <a:gd name="T3" fmla="*/ 0 h 554"/>
            <a:gd name="T4" fmla="*/ 2147483646 w 443"/>
            <a:gd name="T5" fmla="*/ 2147483646 h 554"/>
            <a:gd name="T6" fmla="*/ 0 w 443"/>
            <a:gd name="T7" fmla="*/ 2147483646 h 554"/>
            <a:gd name="T8" fmla="*/ 0 60000 65536"/>
            <a:gd name="T9" fmla="*/ 0 60000 65536"/>
            <a:gd name="T10" fmla="*/ 0 60000 65536"/>
            <a:gd name="T11" fmla="*/ 0 60000 65536"/>
            <a:gd name="T12" fmla="*/ 0 w 443"/>
            <a:gd name="T13" fmla="*/ 0 h 554"/>
            <a:gd name="T14" fmla="*/ 443 w 443"/>
            <a:gd name="T15" fmla="*/ 554 h 554"/>
          </a:gdLst>
          <a:ahLst/>
          <a:cxnLst>
            <a:cxn ang="T8">
              <a:pos x="T0" y="T1"/>
            </a:cxn>
            <a:cxn ang="T9">
              <a:pos x="T2" y="T3"/>
            </a:cxn>
            <a:cxn ang="T10">
              <a:pos x="T4" y="T5"/>
            </a:cxn>
            <a:cxn ang="T11">
              <a:pos x="T6" y="T7"/>
            </a:cxn>
          </a:cxnLst>
          <a:rect l="T12" t="T13" r="T14" b="T15"/>
          <a:pathLst>
            <a:path w="443" h="554">
              <a:moveTo>
                <a:pt x="0" y="553"/>
              </a:moveTo>
              <a:lnTo>
                <a:pt x="0" y="0"/>
              </a:lnTo>
              <a:lnTo>
                <a:pt x="442" y="278"/>
              </a:lnTo>
              <a:lnTo>
                <a:pt x="0" y="553"/>
              </a:lnTo>
            </a:path>
          </a:pathLst>
        </a:custGeom>
        <a:solidFill>
          <a:srgbClr val="FFFFFF"/>
        </a:solidFill>
        <a:ln w="9360">
          <a:solidFill>
            <a:srgbClr val="000000"/>
          </a:solidFill>
          <a:round/>
          <a:headEnd/>
          <a:tailEnd/>
        </a:ln>
      </xdr:spPr>
    </xdr:sp>
    <xdr:clientData/>
  </xdr:twoCellAnchor>
  <xdr:twoCellAnchor>
    <xdr:from>
      <xdr:col>6</xdr:col>
      <xdr:colOff>419100</xdr:colOff>
      <xdr:row>21</xdr:row>
      <xdr:rowOff>47625</xdr:rowOff>
    </xdr:from>
    <xdr:to>
      <xdr:col>6</xdr:col>
      <xdr:colOff>523875</xdr:colOff>
      <xdr:row>21</xdr:row>
      <xdr:rowOff>228600</xdr:rowOff>
    </xdr:to>
    <xdr:sp macro="" textlink="">
      <xdr:nvSpPr>
        <xdr:cNvPr id="193974" name="Freeform 3">
          <a:extLst>
            <a:ext uri="{FF2B5EF4-FFF2-40B4-BE49-F238E27FC236}">
              <a16:creationId xmlns:a16="http://schemas.microsoft.com/office/drawing/2014/main" id="{A914BCD9-474C-CB87-BF88-D06AFBD316D6}"/>
            </a:ext>
          </a:extLst>
        </xdr:cNvPr>
        <xdr:cNvSpPr>
          <a:spLocks noChangeArrowheads="1"/>
        </xdr:cNvSpPr>
      </xdr:nvSpPr>
      <xdr:spPr bwMode="auto">
        <a:xfrm>
          <a:off x="4086225" y="6477000"/>
          <a:ext cx="104775" cy="180975"/>
        </a:xfrm>
        <a:custGeom>
          <a:avLst/>
          <a:gdLst>
            <a:gd name="T0" fmla="*/ 0 w 302"/>
            <a:gd name="T1" fmla="*/ 2147483646 h 502"/>
            <a:gd name="T2" fmla="*/ 0 w 302"/>
            <a:gd name="T3" fmla="*/ 0 h 502"/>
            <a:gd name="T4" fmla="*/ 2147483646 w 302"/>
            <a:gd name="T5" fmla="*/ 2147483646 h 502"/>
            <a:gd name="T6" fmla="*/ 0 w 302"/>
            <a:gd name="T7" fmla="*/ 2147483646 h 502"/>
            <a:gd name="T8" fmla="*/ 0 60000 65536"/>
            <a:gd name="T9" fmla="*/ 0 60000 65536"/>
            <a:gd name="T10" fmla="*/ 0 60000 65536"/>
            <a:gd name="T11" fmla="*/ 0 60000 65536"/>
            <a:gd name="T12" fmla="*/ 0 w 302"/>
            <a:gd name="T13" fmla="*/ 0 h 502"/>
            <a:gd name="T14" fmla="*/ 302 w 302"/>
            <a:gd name="T15" fmla="*/ 502 h 502"/>
          </a:gdLst>
          <a:ahLst/>
          <a:cxnLst>
            <a:cxn ang="T8">
              <a:pos x="T0" y="T1"/>
            </a:cxn>
            <a:cxn ang="T9">
              <a:pos x="T2" y="T3"/>
            </a:cxn>
            <a:cxn ang="T10">
              <a:pos x="T4" y="T5"/>
            </a:cxn>
            <a:cxn ang="T11">
              <a:pos x="T6" y="T7"/>
            </a:cxn>
          </a:cxnLst>
          <a:rect l="T12" t="T13" r="T14" b="T15"/>
          <a:pathLst>
            <a:path w="302" h="502">
              <a:moveTo>
                <a:pt x="0" y="501"/>
              </a:moveTo>
              <a:lnTo>
                <a:pt x="0" y="0"/>
              </a:lnTo>
              <a:lnTo>
                <a:pt x="301" y="252"/>
              </a:lnTo>
              <a:lnTo>
                <a:pt x="0" y="501"/>
              </a:lnTo>
            </a:path>
          </a:pathLst>
        </a:custGeom>
        <a:solidFill>
          <a:srgbClr val="FFFFFF"/>
        </a:solidFill>
        <a:ln w="9360">
          <a:solidFill>
            <a:srgbClr val="000000"/>
          </a:solidFill>
          <a:round/>
          <a:headEnd/>
          <a:tailEnd/>
        </a:ln>
      </xdr:spPr>
    </xdr:sp>
    <xdr:clientData/>
  </xdr:twoCellAnchor>
  <xdr:twoCellAnchor>
    <xdr:from>
      <xdr:col>12</xdr:col>
      <xdr:colOff>438150</xdr:colOff>
      <xdr:row>26</xdr:row>
      <xdr:rowOff>47625</xdr:rowOff>
    </xdr:from>
    <xdr:to>
      <xdr:col>13</xdr:col>
      <xdr:colOff>57150</xdr:colOff>
      <xdr:row>26</xdr:row>
      <xdr:rowOff>133350</xdr:rowOff>
    </xdr:to>
    <xdr:sp macro="" textlink="">
      <xdr:nvSpPr>
        <xdr:cNvPr id="193975" name="Freeform 17">
          <a:extLst>
            <a:ext uri="{FF2B5EF4-FFF2-40B4-BE49-F238E27FC236}">
              <a16:creationId xmlns:a16="http://schemas.microsoft.com/office/drawing/2014/main" id="{45CFFC0D-1800-F784-5F0F-7E0BD98CBA17}"/>
            </a:ext>
          </a:extLst>
        </xdr:cNvPr>
        <xdr:cNvSpPr>
          <a:spLocks noChangeArrowheads="1"/>
        </xdr:cNvSpPr>
      </xdr:nvSpPr>
      <xdr:spPr bwMode="auto">
        <a:xfrm>
          <a:off x="7600950" y="7134225"/>
          <a:ext cx="219075" cy="0"/>
        </a:xfrm>
        <a:custGeom>
          <a:avLst/>
          <a:gdLst>
            <a:gd name="T0" fmla="*/ 2147483646 w 358"/>
            <a:gd name="T1" fmla="*/ 0 h 239"/>
            <a:gd name="T2" fmla="*/ 0 w 358"/>
            <a:gd name="T3" fmla="*/ 0 h 239"/>
            <a:gd name="T4" fmla="*/ 0 w 358"/>
            <a:gd name="T5" fmla="*/ 0 h 239"/>
            <a:gd name="T6" fmla="*/ 2147483646 w 358"/>
            <a:gd name="T7" fmla="*/ 0 h 239"/>
            <a:gd name="T8" fmla="*/ 2147483646 w 358"/>
            <a:gd name="T9" fmla="*/ 0 h 239"/>
            <a:gd name="T10" fmla="*/ 2147483646 w 358"/>
            <a:gd name="T11" fmla="*/ 0 h 239"/>
            <a:gd name="T12" fmla="*/ 0 w 358"/>
            <a:gd name="T13" fmla="*/ 0 h 239"/>
            <a:gd name="T14" fmla="*/ 0 w 358"/>
            <a:gd name="T15" fmla="*/ 0 h 239"/>
            <a:gd name="T16" fmla="*/ 2147483646 w 358"/>
            <a:gd name="T17" fmla="*/ 0 h 239"/>
            <a:gd name="T18" fmla="*/ 2147483646 w 358"/>
            <a:gd name="T19" fmla="*/ 0 h 239"/>
            <a:gd name="T20" fmla="*/ 0 60000 65536"/>
            <a:gd name="T21" fmla="*/ 0 60000 65536"/>
            <a:gd name="T22" fmla="*/ 0 60000 65536"/>
            <a:gd name="T23" fmla="*/ 0 60000 65536"/>
            <a:gd name="T24" fmla="*/ 0 60000 65536"/>
            <a:gd name="T25" fmla="*/ 0 60000 65536"/>
            <a:gd name="T26" fmla="*/ 0 60000 65536"/>
            <a:gd name="T27" fmla="*/ 0 60000 65536"/>
            <a:gd name="T28" fmla="*/ 0 60000 65536"/>
            <a:gd name="T29" fmla="*/ 0 60000 65536"/>
            <a:gd name="T30" fmla="*/ 0 w 358"/>
            <a:gd name="T31" fmla="*/ 0 h 239"/>
            <a:gd name="T32" fmla="*/ 358 w 358"/>
            <a:gd name="T33" fmla="*/ 0 h 239"/>
          </a:gdLst>
          <a:ahLst/>
          <a:cxnLst>
            <a:cxn ang="T20">
              <a:pos x="T0" y="T1"/>
            </a:cxn>
            <a:cxn ang="T21">
              <a:pos x="T2" y="T3"/>
            </a:cxn>
            <a:cxn ang="T22">
              <a:pos x="T4" y="T5"/>
            </a:cxn>
            <a:cxn ang="T23">
              <a:pos x="T6" y="T7"/>
            </a:cxn>
            <a:cxn ang="T24">
              <a:pos x="T8" y="T9"/>
            </a:cxn>
            <a:cxn ang="T25">
              <a:pos x="T10" y="T11"/>
            </a:cxn>
            <a:cxn ang="T26">
              <a:pos x="T12" y="T13"/>
            </a:cxn>
            <a:cxn ang="T27">
              <a:pos x="T14" y="T15"/>
            </a:cxn>
            <a:cxn ang="T28">
              <a:pos x="T16" y="T17"/>
            </a:cxn>
            <a:cxn ang="T29">
              <a:pos x="T18" y="T19"/>
            </a:cxn>
          </a:cxnLst>
          <a:rect l="T30" t="T31" r="T32" b="T33"/>
          <a:pathLst>
            <a:path w="358" h="239">
              <a:moveTo>
                <a:pt x="357" y="238"/>
              </a:moveTo>
              <a:lnTo>
                <a:pt x="0" y="238"/>
              </a:lnTo>
              <a:lnTo>
                <a:pt x="0" y="173"/>
              </a:lnTo>
              <a:lnTo>
                <a:pt x="357" y="173"/>
              </a:lnTo>
              <a:lnTo>
                <a:pt x="357" y="238"/>
              </a:lnTo>
              <a:close/>
              <a:moveTo>
                <a:pt x="357" y="63"/>
              </a:moveTo>
              <a:lnTo>
                <a:pt x="0" y="63"/>
              </a:lnTo>
              <a:lnTo>
                <a:pt x="0" y="0"/>
              </a:lnTo>
              <a:lnTo>
                <a:pt x="357" y="0"/>
              </a:lnTo>
              <a:lnTo>
                <a:pt x="357" y="63"/>
              </a:lnTo>
              <a:close/>
            </a:path>
          </a:pathLst>
        </a:custGeom>
        <a:solidFill>
          <a:srgbClr val="000000"/>
        </a:solidFill>
        <a:ln w="9360">
          <a:solidFill>
            <a:srgbClr val="000000"/>
          </a:solidFill>
          <a:round/>
          <a:headEnd/>
          <a:tailEnd/>
        </a:ln>
      </xdr:spPr>
    </xdr:sp>
    <xdr:clientData/>
  </xdr:twoCellAnchor>
  <xdr:twoCellAnchor>
    <xdr:from>
      <xdr:col>12</xdr:col>
      <xdr:colOff>438150</xdr:colOff>
      <xdr:row>26</xdr:row>
      <xdr:rowOff>47625</xdr:rowOff>
    </xdr:from>
    <xdr:to>
      <xdr:col>13</xdr:col>
      <xdr:colOff>57150</xdr:colOff>
      <xdr:row>26</xdr:row>
      <xdr:rowOff>133350</xdr:rowOff>
    </xdr:to>
    <xdr:sp macro="" textlink="">
      <xdr:nvSpPr>
        <xdr:cNvPr id="193976" name="Freeform 18">
          <a:extLst>
            <a:ext uri="{FF2B5EF4-FFF2-40B4-BE49-F238E27FC236}">
              <a16:creationId xmlns:a16="http://schemas.microsoft.com/office/drawing/2014/main" id="{10235897-6933-DCC8-24EE-AD1D4CCCD472}"/>
            </a:ext>
          </a:extLst>
        </xdr:cNvPr>
        <xdr:cNvSpPr>
          <a:spLocks noChangeArrowheads="1"/>
        </xdr:cNvSpPr>
      </xdr:nvSpPr>
      <xdr:spPr bwMode="auto">
        <a:xfrm>
          <a:off x="7600950" y="7134225"/>
          <a:ext cx="219075" cy="0"/>
        </a:xfrm>
        <a:custGeom>
          <a:avLst/>
          <a:gdLst>
            <a:gd name="T0" fmla="*/ 2147483646 w 358"/>
            <a:gd name="T1" fmla="*/ 0 h 239"/>
            <a:gd name="T2" fmla="*/ 0 w 358"/>
            <a:gd name="T3" fmla="*/ 0 h 239"/>
            <a:gd name="T4" fmla="*/ 0 w 358"/>
            <a:gd name="T5" fmla="*/ 0 h 239"/>
            <a:gd name="T6" fmla="*/ 2147483646 w 358"/>
            <a:gd name="T7" fmla="*/ 0 h 239"/>
            <a:gd name="T8" fmla="*/ 2147483646 w 358"/>
            <a:gd name="T9" fmla="*/ 0 h 239"/>
            <a:gd name="T10" fmla="*/ 2147483646 w 358"/>
            <a:gd name="T11" fmla="*/ 0 h 239"/>
            <a:gd name="T12" fmla="*/ 0 w 358"/>
            <a:gd name="T13" fmla="*/ 0 h 239"/>
            <a:gd name="T14" fmla="*/ 0 w 358"/>
            <a:gd name="T15" fmla="*/ 0 h 239"/>
            <a:gd name="T16" fmla="*/ 2147483646 w 358"/>
            <a:gd name="T17" fmla="*/ 0 h 239"/>
            <a:gd name="T18" fmla="*/ 2147483646 w 358"/>
            <a:gd name="T19" fmla="*/ 0 h 239"/>
            <a:gd name="T20" fmla="*/ 0 60000 65536"/>
            <a:gd name="T21" fmla="*/ 0 60000 65536"/>
            <a:gd name="T22" fmla="*/ 0 60000 65536"/>
            <a:gd name="T23" fmla="*/ 0 60000 65536"/>
            <a:gd name="T24" fmla="*/ 0 60000 65536"/>
            <a:gd name="T25" fmla="*/ 0 60000 65536"/>
            <a:gd name="T26" fmla="*/ 0 60000 65536"/>
            <a:gd name="T27" fmla="*/ 0 60000 65536"/>
            <a:gd name="T28" fmla="*/ 0 60000 65536"/>
            <a:gd name="T29" fmla="*/ 0 60000 65536"/>
            <a:gd name="T30" fmla="*/ 0 w 358"/>
            <a:gd name="T31" fmla="*/ 0 h 239"/>
            <a:gd name="T32" fmla="*/ 358 w 358"/>
            <a:gd name="T33" fmla="*/ 0 h 239"/>
          </a:gdLst>
          <a:ahLst/>
          <a:cxnLst>
            <a:cxn ang="T20">
              <a:pos x="T0" y="T1"/>
            </a:cxn>
            <a:cxn ang="T21">
              <a:pos x="T2" y="T3"/>
            </a:cxn>
            <a:cxn ang="T22">
              <a:pos x="T4" y="T5"/>
            </a:cxn>
            <a:cxn ang="T23">
              <a:pos x="T6" y="T7"/>
            </a:cxn>
            <a:cxn ang="T24">
              <a:pos x="T8" y="T9"/>
            </a:cxn>
            <a:cxn ang="T25">
              <a:pos x="T10" y="T11"/>
            </a:cxn>
            <a:cxn ang="T26">
              <a:pos x="T12" y="T13"/>
            </a:cxn>
            <a:cxn ang="T27">
              <a:pos x="T14" y="T15"/>
            </a:cxn>
            <a:cxn ang="T28">
              <a:pos x="T16" y="T17"/>
            </a:cxn>
            <a:cxn ang="T29">
              <a:pos x="T18" y="T19"/>
            </a:cxn>
          </a:cxnLst>
          <a:rect l="T30" t="T31" r="T32" b="T33"/>
          <a:pathLst>
            <a:path w="358" h="239">
              <a:moveTo>
                <a:pt x="357" y="238"/>
              </a:moveTo>
              <a:lnTo>
                <a:pt x="0" y="238"/>
              </a:lnTo>
              <a:lnTo>
                <a:pt x="0" y="173"/>
              </a:lnTo>
              <a:lnTo>
                <a:pt x="357" y="173"/>
              </a:lnTo>
              <a:lnTo>
                <a:pt x="357" y="238"/>
              </a:lnTo>
              <a:close/>
              <a:moveTo>
                <a:pt x="357" y="63"/>
              </a:moveTo>
              <a:lnTo>
                <a:pt x="0" y="63"/>
              </a:lnTo>
              <a:lnTo>
                <a:pt x="0" y="0"/>
              </a:lnTo>
              <a:lnTo>
                <a:pt x="357" y="0"/>
              </a:lnTo>
              <a:lnTo>
                <a:pt x="357" y="63"/>
              </a:lnTo>
              <a:close/>
            </a:path>
          </a:pathLst>
        </a:custGeom>
        <a:solidFill>
          <a:srgbClr val="000000"/>
        </a:solidFill>
        <a:ln w="9360">
          <a:solidFill>
            <a:srgbClr val="000000"/>
          </a:solidFill>
          <a:round/>
          <a:headEnd/>
          <a:tailEnd/>
        </a:ln>
      </xdr:spPr>
    </xdr:sp>
    <xdr:clientData/>
  </xdr:twoCellAnchor>
  <xdr:twoCellAnchor>
    <xdr:from>
      <xdr:col>12</xdr:col>
      <xdr:colOff>438150</xdr:colOff>
      <xdr:row>26</xdr:row>
      <xdr:rowOff>47625</xdr:rowOff>
    </xdr:from>
    <xdr:to>
      <xdr:col>13</xdr:col>
      <xdr:colOff>57150</xdr:colOff>
      <xdr:row>26</xdr:row>
      <xdr:rowOff>133350</xdr:rowOff>
    </xdr:to>
    <xdr:sp macro="" textlink="">
      <xdr:nvSpPr>
        <xdr:cNvPr id="193977" name="Freeform 42">
          <a:extLst>
            <a:ext uri="{FF2B5EF4-FFF2-40B4-BE49-F238E27FC236}">
              <a16:creationId xmlns:a16="http://schemas.microsoft.com/office/drawing/2014/main" id="{1139D514-167B-7D0D-CD3C-1B61A0449C94}"/>
            </a:ext>
          </a:extLst>
        </xdr:cNvPr>
        <xdr:cNvSpPr>
          <a:spLocks noChangeArrowheads="1"/>
        </xdr:cNvSpPr>
      </xdr:nvSpPr>
      <xdr:spPr bwMode="auto">
        <a:xfrm>
          <a:off x="7600950" y="7134225"/>
          <a:ext cx="219075" cy="0"/>
        </a:xfrm>
        <a:custGeom>
          <a:avLst/>
          <a:gdLst>
            <a:gd name="T0" fmla="*/ 2147483646 w 358"/>
            <a:gd name="T1" fmla="*/ 0 h 239"/>
            <a:gd name="T2" fmla="*/ 0 w 358"/>
            <a:gd name="T3" fmla="*/ 0 h 239"/>
            <a:gd name="T4" fmla="*/ 0 w 358"/>
            <a:gd name="T5" fmla="*/ 0 h 239"/>
            <a:gd name="T6" fmla="*/ 2147483646 w 358"/>
            <a:gd name="T7" fmla="*/ 0 h 239"/>
            <a:gd name="T8" fmla="*/ 2147483646 w 358"/>
            <a:gd name="T9" fmla="*/ 0 h 239"/>
            <a:gd name="T10" fmla="*/ 2147483646 w 358"/>
            <a:gd name="T11" fmla="*/ 0 h 239"/>
            <a:gd name="T12" fmla="*/ 0 w 358"/>
            <a:gd name="T13" fmla="*/ 0 h 239"/>
            <a:gd name="T14" fmla="*/ 0 w 358"/>
            <a:gd name="T15" fmla="*/ 0 h 239"/>
            <a:gd name="T16" fmla="*/ 2147483646 w 358"/>
            <a:gd name="T17" fmla="*/ 0 h 239"/>
            <a:gd name="T18" fmla="*/ 2147483646 w 358"/>
            <a:gd name="T19" fmla="*/ 0 h 239"/>
            <a:gd name="T20" fmla="*/ 0 60000 65536"/>
            <a:gd name="T21" fmla="*/ 0 60000 65536"/>
            <a:gd name="T22" fmla="*/ 0 60000 65536"/>
            <a:gd name="T23" fmla="*/ 0 60000 65536"/>
            <a:gd name="T24" fmla="*/ 0 60000 65536"/>
            <a:gd name="T25" fmla="*/ 0 60000 65536"/>
            <a:gd name="T26" fmla="*/ 0 60000 65536"/>
            <a:gd name="T27" fmla="*/ 0 60000 65536"/>
            <a:gd name="T28" fmla="*/ 0 60000 65536"/>
            <a:gd name="T29" fmla="*/ 0 60000 65536"/>
            <a:gd name="T30" fmla="*/ 0 w 358"/>
            <a:gd name="T31" fmla="*/ 0 h 239"/>
            <a:gd name="T32" fmla="*/ 358 w 358"/>
            <a:gd name="T33" fmla="*/ 0 h 239"/>
          </a:gdLst>
          <a:ahLst/>
          <a:cxnLst>
            <a:cxn ang="T20">
              <a:pos x="T0" y="T1"/>
            </a:cxn>
            <a:cxn ang="T21">
              <a:pos x="T2" y="T3"/>
            </a:cxn>
            <a:cxn ang="T22">
              <a:pos x="T4" y="T5"/>
            </a:cxn>
            <a:cxn ang="T23">
              <a:pos x="T6" y="T7"/>
            </a:cxn>
            <a:cxn ang="T24">
              <a:pos x="T8" y="T9"/>
            </a:cxn>
            <a:cxn ang="T25">
              <a:pos x="T10" y="T11"/>
            </a:cxn>
            <a:cxn ang="T26">
              <a:pos x="T12" y="T13"/>
            </a:cxn>
            <a:cxn ang="T27">
              <a:pos x="T14" y="T15"/>
            </a:cxn>
            <a:cxn ang="T28">
              <a:pos x="T16" y="T17"/>
            </a:cxn>
            <a:cxn ang="T29">
              <a:pos x="T18" y="T19"/>
            </a:cxn>
          </a:cxnLst>
          <a:rect l="T30" t="T31" r="T32" b="T33"/>
          <a:pathLst>
            <a:path w="358" h="239">
              <a:moveTo>
                <a:pt x="357" y="238"/>
              </a:moveTo>
              <a:lnTo>
                <a:pt x="0" y="238"/>
              </a:lnTo>
              <a:lnTo>
                <a:pt x="0" y="173"/>
              </a:lnTo>
              <a:lnTo>
                <a:pt x="357" y="173"/>
              </a:lnTo>
              <a:lnTo>
                <a:pt x="357" y="238"/>
              </a:lnTo>
              <a:close/>
              <a:moveTo>
                <a:pt x="357" y="63"/>
              </a:moveTo>
              <a:lnTo>
                <a:pt x="0" y="63"/>
              </a:lnTo>
              <a:lnTo>
                <a:pt x="0" y="0"/>
              </a:lnTo>
              <a:lnTo>
                <a:pt x="357" y="0"/>
              </a:lnTo>
              <a:lnTo>
                <a:pt x="357" y="63"/>
              </a:lnTo>
              <a:close/>
            </a:path>
          </a:pathLst>
        </a:custGeom>
        <a:solidFill>
          <a:srgbClr val="000000"/>
        </a:solidFill>
        <a:ln w="9360">
          <a:solidFill>
            <a:srgbClr val="000000"/>
          </a:solidFill>
          <a:round/>
          <a:headEnd/>
          <a:tailEnd/>
        </a:ln>
      </xdr:spPr>
    </xdr:sp>
    <xdr:clientData/>
  </xdr:twoCellAnchor>
  <xdr:twoCellAnchor>
    <xdr:from>
      <xdr:col>15</xdr:col>
      <xdr:colOff>85725</xdr:colOff>
      <xdr:row>3</xdr:row>
      <xdr:rowOff>161925</xdr:rowOff>
    </xdr:from>
    <xdr:to>
      <xdr:col>15</xdr:col>
      <xdr:colOff>561975</xdr:colOff>
      <xdr:row>3</xdr:row>
      <xdr:rowOff>666750</xdr:rowOff>
    </xdr:to>
    <xdr:pic>
      <xdr:nvPicPr>
        <xdr:cNvPr id="193978" name="Picture 9">
          <a:extLst>
            <a:ext uri="{FF2B5EF4-FFF2-40B4-BE49-F238E27FC236}">
              <a16:creationId xmlns:a16="http://schemas.microsoft.com/office/drawing/2014/main" id="{AA29534B-0795-0B4C-8CD6-A5D2FF4688E4}"/>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096375" y="1009650"/>
          <a:ext cx="476250" cy="504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161925</xdr:colOff>
      <xdr:row>3</xdr:row>
      <xdr:rowOff>295275</xdr:rowOff>
    </xdr:from>
    <xdr:to>
      <xdr:col>10</xdr:col>
      <xdr:colOff>504825</xdr:colOff>
      <xdr:row>3</xdr:row>
      <xdr:rowOff>619125</xdr:rowOff>
    </xdr:to>
    <xdr:pic>
      <xdr:nvPicPr>
        <xdr:cNvPr id="193979" name="Picture 10">
          <a:extLst>
            <a:ext uri="{FF2B5EF4-FFF2-40B4-BE49-F238E27FC236}">
              <a16:creationId xmlns:a16="http://schemas.microsoft.com/office/drawing/2014/main" id="{DBD8AC06-9348-3AC8-8AC0-77A8A006C3D7}"/>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419725" y="1143000"/>
          <a:ext cx="97155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171450</xdr:colOff>
      <xdr:row>3</xdr:row>
      <xdr:rowOff>295275</xdr:rowOff>
    </xdr:from>
    <xdr:to>
      <xdr:col>9</xdr:col>
      <xdr:colOff>485775</xdr:colOff>
      <xdr:row>3</xdr:row>
      <xdr:rowOff>609600</xdr:rowOff>
    </xdr:to>
    <xdr:pic>
      <xdr:nvPicPr>
        <xdr:cNvPr id="193980" name="Picture 11">
          <a:extLst>
            <a:ext uri="{FF2B5EF4-FFF2-40B4-BE49-F238E27FC236}">
              <a16:creationId xmlns:a16="http://schemas.microsoft.com/office/drawing/2014/main" id="{BBE8524E-F041-E7FA-DD55-5180C79C7891}"/>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429250" y="1143000"/>
          <a:ext cx="314325"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10</xdr:col>
      <xdr:colOff>161925</xdr:colOff>
      <xdr:row>3</xdr:row>
      <xdr:rowOff>295275</xdr:rowOff>
    </xdr:from>
    <xdr:to>
      <xdr:col>10</xdr:col>
      <xdr:colOff>485775</xdr:colOff>
      <xdr:row>3</xdr:row>
      <xdr:rowOff>619125</xdr:rowOff>
    </xdr:to>
    <xdr:pic>
      <xdr:nvPicPr>
        <xdr:cNvPr id="193981" name="Picture 12">
          <a:extLst>
            <a:ext uri="{FF2B5EF4-FFF2-40B4-BE49-F238E27FC236}">
              <a16:creationId xmlns:a16="http://schemas.microsoft.com/office/drawing/2014/main" id="{D0D5F651-1C45-A970-2CA6-F05C9AA2AAB8}"/>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6048375" y="1143000"/>
          <a:ext cx="32385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15</xdr:col>
      <xdr:colOff>9525</xdr:colOff>
      <xdr:row>3</xdr:row>
      <xdr:rowOff>9525</xdr:rowOff>
    </xdr:from>
    <xdr:to>
      <xdr:col>15</xdr:col>
      <xdr:colOff>723900</xdr:colOff>
      <xdr:row>4</xdr:row>
      <xdr:rowOff>0</xdr:rowOff>
    </xdr:to>
    <xdr:pic>
      <xdr:nvPicPr>
        <xdr:cNvPr id="193982" name="Picture 1">
          <a:extLst>
            <a:ext uri="{FF2B5EF4-FFF2-40B4-BE49-F238E27FC236}">
              <a16:creationId xmlns:a16="http://schemas.microsoft.com/office/drawing/2014/main" id="{5B7014EF-9B94-F9E7-D4FC-770DAB7C63A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020175" y="857250"/>
          <a:ext cx="63817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133350</xdr:colOff>
      <xdr:row>3</xdr:row>
      <xdr:rowOff>304800</xdr:rowOff>
    </xdr:from>
    <xdr:to>
      <xdr:col>11</xdr:col>
      <xdr:colOff>476250</xdr:colOff>
      <xdr:row>3</xdr:row>
      <xdr:rowOff>647700</xdr:rowOff>
    </xdr:to>
    <xdr:pic>
      <xdr:nvPicPr>
        <xdr:cNvPr id="193983" name="Picture 7">
          <a:extLst>
            <a:ext uri="{FF2B5EF4-FFF2-40B4-BE49-F238E27FC236}">
              <a16:creationId xmlns:a16="http://schemas.microsoft.com/office/drawing/2014/main" id="{2E8AD9CB-0ECB-009A-7F12-F99EAFCEA253}"/>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48450" y="1152525"/>
          <a:ext cx="3429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14</xdr:col>
      <xdr:colOff>133350</xdr:colOff>
      <xdr:row>3</xdr:row>
      <xdr:rowOff>295275</xdr:rowOff>
    </xdr:from>
    <xdr:to>
      <xdr:col>14</xdr:col>
      <xdr:colOff>476250</xdr:colOff>
      <xdr:row>3</xdr:row>
      <xdr:rowOff>638175</xdr:rowOff>
    </xdr:to>
    <xdr:pic>
      <xdr:nvPicPr>
        <xdr:cNvPr id="193984" name="Picture 8">
          <a:extLst>
            <a:ext uri="{FF2B5EF4-FFF2-40B4-BE49-F238E27FC236}">
              <a16:creationId xmlns:a16="http://schemas.microsoft.com/office/drawing/2014/main" id="{57B208BC-E035-065D-58B5-24CAED7297D5}"/>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496300" y="1143000"/>
          <a:ext cx="3429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15</xdr:col>
      <xdr:colOff>85725</xdr:colOff>
      <xdr:row>3</xdr:row>
      <xdr:rowOff>171450</xdr:rowOff>
    </xdr:from>
    <xdr:to>
      <xdr:col>15</xdr:col>
      <xdr:colOff>561975</xdr:colOff>
      <xdr:row>3</xdr:row>
      <xdr:rowOff>676275</xdr:rowOff>
    </xdr:to>
    <xdr:pic>
      <xdr:nvPicPr>
        <xdr:cNvPr id="193985" name="Picture 9">
          <a:extLst>
            <a:ext uri="{FF2B5EF4-FFF2-40B4-BE49-F238E27FC236}">
              <a16:creationId xmlns:a16="http://schemas.microsoft.com/office/drawing/2014/main" id="{F1EAE14B-4638-2B14-7D08-5E65AD5C09C1}"/>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096375" y="1019175"/>
          <a:ext cx="476250" cy="504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123825</xdr:colOff>
      <xdr:row>3</xdr:row>
      <xdr:rowOff>285750</xdr:rowOff>
    </xdr:from>
    <xdr:to>
      <xdr:col>13</xdr:col>
      <xdr:colOff>495300</xdr:colOff>
      <xdr:row>3</xdr:row>
      <xdr:rowOff>609600</xdr:rowOff>
    </xdr:to>
    <xdr:pic>
      <xdr:nvPicPr>
        <xdr:cNvPr id="193986" name="Picture 10">
          <a:extLst>
            <a:ext uri="{FF2B5EF4-FFF2-40B4-BE49-F238E27FC236}">
              <a16:creationId xmlns:a16="http://schemas.microsoft.com/office/drawing/2014/main" id="{ACA2D492-5D2C-533B-9095-66EEF6B01F2C}"/>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286625" y="1133475"/>
          <a:ext cx="97155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133350</xdr:colOff>
      <xdr:row>3</xdr:row>
      <xdr:rowOff>285750</xdr:rowOff>
    </xdr:from>
    <xdr:to>
      <xdr:col>12</xdr:col>
      <xdr:colOff>447675</xdr:colOff>
      <xdr:row>3</xdr:row>
      <xdr:rowOff>600075</xdr:rowOff>
    </xdr:to>
    <xdr:pic>
      <xdr:nvPicPr>
        <xdr:cNvPr id="193987" name="Picture 11">
          <a:extLst>
            <a:ext uri="{FF2B5EF4-FFF2-40B4-BE49-F238E27FC236}">
              <a16:creationId xmlns:a16="http://schemas.microsoft.com/office/drawing/2014/main" id="{41888317-70F4-A9F6-625D-F4821D3FD181}"/>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7296150" y="1133475"/>
          <a:ext cx="314325"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152400</xdr:colOff>
      <xdr:row>3</xdr:row>
      <xdr:rowOff>285750</xdr:rowOff>
    </xdr:from>
    <xdr:to>
      <xdr:col>13</xdr:col>
      <xdr:colOff>476250</xdr:colOff>
      <xdr:row>3</xdr:row>
      <xdr:rowOff>609600</xdr:rowOff>
    </xdr:to>
    <xdr:pic>
      <xdr:nvPicPr>
        <xdr:cNvPr id="193988" name="Picture 12">
          <a:extLst>
            <a:ext uri="{FF2B5EF4-FFF2-40B4-BE49-F238E27FC236}">
              <a16:creationId xmlns:a16="http://schemas.microsoft.com/office/drawing/2014/main" id="{EB45E278-5FF6-4584-90AA-CC5F52C353D6}"/>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7915275" y="1133475"/>
          <a:ext cx="32385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xdr:from>
      <xdr:col>15</xdr:col>
      <xdr:colOff>9525</xdr:colOff>
      <xdr:row>3</xdr:row>
      <xdr:rowOff>9525</xdr:rowOff>
    </xdr:from>
    <xdr:to>
      <xdr:col>15</xdr:col>
      <xdr:colOff>723900</xdr:colOff>
      <xdr:row>4</xdr:row>
      <xdr:rowOff>0</xdr:rowOff>
    </xdr:to>
    <xdr:pic>
      <xdr:nvPicPr>
        <xdr:cNvPr id="186130" name="Picture 1">
          <a:extLst>
            <a:ext uri="{FF2B5EF4-FFF2-40B4-BE49-F238E27FC236}">
              <a16:creationId xmlns:a16="http://schemas.microsoft.com/office/drawing/2014/main" id="{FD42C9E0-6934-A8DD-509B-BFC153CC8DD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010650" y="857250"/>
          <a:ext cx="63817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476250</xdr:colOff>
      <xdr:row>5</xdr:row>
      <xdr:rowOff>28575</xdr:rowOff>
    </xdr:from>
    <xdr:to>
      <xdr:col>6</xdr:col>
      <xdr:colOff>523875</xdr:colOff>
      <xdr:row>5</xdr:row>
      <xdr:rowOff>228600</xdr:rowOff>
    </xdr:to>
    <xdr:sp macro="" textlink="">
      <xdr:nvSpPr>
        <xdr:cNvPr id="186131" name="Freeform 2">
          <a:extLst>
            <a:ext uri="{FF2B5EF4-FFF2-40B4-BE49-F238E27FC236}">
              <a16:creationId xmlns:a16="http://schemas.microsoft.com/office/drawing/2014/main" id="{C1A15813-A8BC-D33B-0813-DE408B91E6F7}"/>
            </a:ext>
          </a:extLst>
        </xdr:cNvPr>
        <xdr:cNvSpPr>
          <a:spLocks noChangeArrowheads="1"/>
        </xdr:cNvSpPr>
      </xdr:nvSpPr>
      <xdr:spPr bwMode="auto">
        <a:xfrm>
          <a:off x="4133850" y="1866900"/>
          <a:ext cx="47625" cy="200025"/>
        </a:xfrm>
        <a:custGeom>
          <a:avLst/>
          <a:gdLst>
            <a:gd name="T0" fmla="*/ 0 w 443"/>
            <a:gd name="T1" fmla="*/ 2147483646 h 554"/>
            <a:gd name="T2" fmla="*/ 0 w 443"/>
            <a:gd name="T3" fmla="*/ 0 h 554"/>
            <a:gd name="T4" fmla="*/ 2147483646 w 443"/>
            <a:gd name="T5" fmla="*/ 2147483646 h 554"/>
            <a:gd name="T6" fmla="*/ 0 w 443"/>
            <a:gd name="T7" fmla="*/ 2147483646 h 554"/>
            <a:gd name="T8" fmla="*/ 0 60000 65536"/>
            <a:gd name="T9" fmla="*/ 0 60000 65536"/>
            <a:gd name="T10" fmla="*/ 0 60000 65536"/>
            <a:gd name="T11" fmla="*/ 0 60000 65536"/>
            <a:gd name="T12" fmla="*/ 0 w 443"/>
            <a:gd name="T13" fmla="*/ 0 h 554"/>
            <a:gd name="T14" fmla="*/ 443 w 443"/>
            <a:gd name="T15" fmla="*/ 554 h 554"/>
          </a:gdLst>
          <a:ahLst/>
          <a:cxnLst>
            <a:cxn ang="T8">
              <a:pos x="T0" y="T1"/>
            </a:cxn>
            <a:cxn ang="T9">
              <a:pos x="T2" y="T3"/>
            </a:cxn>
            <a:cxn ang="T10">
              <a:pos x="T4" y="T5"/>
            </a:cxn>
            <a:cxn ang="T11">
              <a:pos x="T6" y="T7"/>
            </a:cxn>
          </a:cxnLst>
          <a:rect l="T12" t="T13" r="T14" b="T15"/>
          <a:pathLst>
            <a:path w="443" h="554">
              <a:moveTo>
                <a:pt x="0" y="553"/>
              </a:moveTo>
              <a:lnTo>
                <a:pt x="0" y="0"/>
              </a:lnTo>
              <a:lnTo>
                <a:pt x="442" y="278"/>
              </a:lnTo>
              <a:lnTo>
                <a:pt x="0" y="553"/>
              </a:lnTo>
            </a:path>
          </a:pathLst>
        </a:custGeom>
        <a:solidFill>
          <a:srgbClr val="FFFFFF"/>
        </a:solidFill>
        <a:ln w="9360">
          <a:solidFill>
            <a:srgbClr val="000000"/>
          </a:solidFill>
          <a:round/>
          <a:headEnd/>
          <a:tailEnd/>
        </a:ln>
      </xdr:spPr>
    </xdr:sp>
    <xdr:clientData/>
  </xdr:twoCellAnchor>
  <xdr:twoCellAnchor>
    <xdr:from>
      <xdr:col>6</xdr:col>
      <xdr:colOff>419100</xdr:colOff>
      <xdr:row>21</xdr:row>
      <xdr:rowOff>47625</xdr:rowOff>
    </xdr:from>
    <xdr:to>
      <xdr:col>6</xdr:col>
      <xdr:colOff>523875</xdr:colOff>
      <xdr:row>21</xdr:row>
      <xdr:rowOff>228600</xdr:rowOff>
    </xdr:to>
    <xdr:sp macro="" textlink="">
      <xdr:nvSpPr>
        <xdr:cNvPr id="186132" name="Freeform 3">
          <a:extLst>
            <a:ext uri="{FF2B5EF4-FFF2-40B4-BE49-F238E27FC236}">
              <a16:creationId xmlns:a16="http://schemas.microsoft.com/office/drawing/2014/main" id="{3EEE6221-EECF-C0BB-5DFF-1BDFC4D6FE1B}"/>
            </a:ext>
          </a:extLst>
        </xdr:cNvPr>
        <xdr:cNvSpPr>
          <a:spLocks noChangeArrowheads="1"/>
        </xdr:cNvSpPr>
      </xdr:nvSpPr>
      <xdr:spPr bwMode="auto">
        <a:xfrm>
          <a:off x="4076700" y="6477000"/>
          <a:ext cx="104775" cy="180975"/>
        </a:xfrm>
        <a:custGeom>
          <a:avLst/>
          <a:gdLst>
            <a:gd name="T0" fmla="*/ 0 w 302"/>
            <a:gd name="T1" fmla="*/ 2147483646 h 502"/>
            <a:gd name="T2" fmla="*/ 0 w 302"/>
            <a:gd name="T3" fmla="*/ 0 h 502"/>
            <a:gd name="T4" fmla="*/ 2147483646 w 302"/>
            <a:gd name="T5" fmla="*/ 2147483646 h 502"/>
            <a:gd name="T6" fmla="*/ 0 w 302"/>
            <a:gd name="T7" fmla="*/ 2147483646 h 502"/>
            <a:gd name="T8" fmla="*/ 0 60000 65536"/>
            <a:gd name="T9" fmla="*/ 0 60000 65536"/>
            <a:gd name="T10" fmla="*/ 0 60000 65536"/>
            <a:gd name="T11" fmla="*/ 0 60000 65536"/>
            <a:gd name="T12" fmla="*/ 0 w 302"/>
            <a:gd name="T13" fmla="*/ 0 h 502"/>
            <a:gd name="T14" fmla="*/ 302 w 302"/>
            <a:gd name="T15" fmla="*/ 502 h 502"/>
          </a:gdLst>
          <a:ahLst/>
          <a:cxnLst>
            <a:cxn ang="T8">
              <a:pos x="T0" y="T1"/>
            </a:cxn>
            <a:cxn ang="T9">
              <a:pos x="T2" y="T3"/>
            </a:cxn>
            <a:cxn ang="T10">
              <a:pos x="T4" y="T5"/>
            </a:cxn>
            <a:cxn ang="T11">
              <a:pos x="T6" y="T7"/>
            </a:cxn>
          </a:cxnLst>
          <a:rect l="T12" t="T13" r="T14" b="T15"/>
          <a:pathLst>
            <a:path w="302" h="502">
              <a:moveTo>
                <a:pt x="0" y="501"/>
              </a:moveTo>
              <a:lnTo>
                <a:pt x="0" y="0"/>
              </a:lnTo>
              <a:lnTo>
                <a:pt x="301" y="252"/>
              </a:lnTo>
              <a:lnTo>
                <a:pt x="0" y="501"/>
              </a:lnTo>
            </a:path>
          </a:pathLst>
        </a:custGeom>
        <a:solidFill>
          <a:srgbClr val="FFFFFF"/>
        </a:solidFill>
        <a:ln w="9360">
          <a:solidFill>
            <a:srgbClr val="000000"/>
          </a:solidFill>
          <a:round/>
          <a:headEnd/>
          <a:tailEnd/>
        </a:ln>
      </xdr:spPr>
    </xdr:sp>
    <xdr:clientData/>
  </xdr:twoCellAnchor>
  <xdr:twoCellAnchor>
    <xdr:from>
      <xdr:col>6</xdr:col>
      <xdr:colOff>419100</xdr:colOff>
      <xdr:row>21</xdr:row>
      <xdr:rowOff>47625</xdr:rowOff>
    </xdr:from>
    <xdr:to>
      <xdr:col>6</xdr:col>
      <xdr:colOff>523875</xdr:colOff>
      <xdr:row>21</xdr:row>
      <xdr:rowOff>228600</xdr:rowOff>
    </xdr:to>
    <xdr:sp macro="" textlink="">
      <xdr:nvSpPr>
        <xdr:cNvPr id="186133" name="Freeform 17">
          <a:extLst>
            <a:ext uri="{FF2B5EF4-FFF2-40B4-BE49-F238E27FC236}">
              <a16:creationId xmlns:a16="http://schemas.microsoft.com/office/drawing/2014/main" id="{535910E2-6286-3DF4-9167-81C22E672B32}"/>
            </a:ext>
          </a:extLst>
        </xdr:cNvPr>
        <xdr:cNvSpPr>
          <a:spLocks noChangeArrowheads="1"/>
        </xdr:cNvSpPr>
      </xdr:nvSpPr>
      <xdr:spPr bwMode="auto">
        <a:xfrm>
          <a:off x="4076700" y="6477000"/>
          <a:ext cx="104775" cy="180975"/>
        </a:xfrm>
        <a:custGeom>
          <a:avLst/>
          <a:gdLst>
            <a:gd name="T0" fmla="*/ 0 w 302"/>
            <a:gd name="T1" fmla="*/ 2147483646 h 502"/>
            <a:gd name="T2" fmla="*/ 0 w 302"/>
            <a:gd name="T3" fmla="*/ 0 h 502"/>
            <a:gd name="T4" fmla="*/ 2147483646 w 302"/>
            <a:gd name="T5" fmla="*/ 2147483646 h 502"/>
            <a:gd name="T6" fmla="*/ 0 w 302"/>
            <a:gd name="T7" fmla="*/ 2147483646 h 502"/>
            <a:gd name="T8" fmla="*/ 0 60000 65536"/>
            <a:gd name="T9" fmla="*/ 0 60000 65536"/>
            <a:gd name="T10" fmla="*/ 0 60000 65536"/>
            <a:gd name="T11" fmla="*/ 0 60000 65536"/>
            <a:gd name="T12" fmla="*/ 0 w 302"/>
            <a:gd name="T13" fmla="*/ 0 h 502"/>
            <a:gd name="T14" fmla="*/ 302 w 302"/>
            <a:gd name="T15" fmla="*/ 502 h 502"/>
          </a:gdLst>
          <a:ahLst/>
          <a:cxnLst>
            <a:cxn ang="T8">
              <a:pos x="T0" y="T1"/>
            </a:cxn>
            <a:cxn ang="T9">
              <a:pos x="T2" y="T3"/>
            </a:cxn>
            <a:cxn ang="T10">
              <a:pos x="T4" y="T5"/>
            </a:cxn>
            <a:cxn ang="T11">
              <a:pos x="T6" y="T7"/>
            </a:cxn>
          </a:cxnLst>
          <a:rect l="T12" t="T13" r="T14" b="T15"/>
          <a:pathLst>
            <a:path w="302" h="502">
              <a:moveTo>
                <a:pt x="0" y="501"/>
              </a:moveTo>
              <a:lnTo>
                <a:pt x="0" y="0"/>
              </a:lnTo>
              <a:lnTo>
                <a:pt x="301" y="252"/>
              </a:lnTo>
              <a:lnTo>
                <a:pt x="0" y="501"/>
              </a:lnTo>
            </a:path>
          </a:pathLst>
        </a:custGeom>
        <a:solidFill>
          <a:srgbClr val="FFFFFF"/>
        </a:solidFill>
        <a:ln w="9360">
          <a:solidFill>
            <a:srgbClr val="000000"/>
          </a:solidFill>
          <a:round/>
          <a:headEnd/>
          <a:tailEnd/>
        </a:ln>
      </xdr:spPr>
    </xdr:sp>
    <xdr:clientData/>
  </xdr:twoCellAnchor>
  <xdr:twoCellAnchor>
    <xdr:from>
      <xdr:col>12</xdr:col>
      <xdr:colOff>438150</xdr:colOff>
      <xdr:row>26</xdr:row>
      <xdr:rowOff>47625</xdr:rowOff>
    </xdr:from>
    <xdr:to>
      <xdr:col>13</xdr:col>
      <xdr:colOff>57150</xdr:colOff>
      <xdr:row>26</xdr:row>
      <xdr:rowOff>133350</xdr:rowOff>
    </xdr:to>
    <xdr:sp macro="" textlink="">
      <xdr:nvSpPr>
        <xdr:cNvPr id="186134" name="Freeform 18">
          <a:extLst>
            <a:ext uri="{FF2B5EF4-FFF2-40B4-BE49-F238E27FC236}">
              <a16:creationId xmlns:a16="http://schemas.microsoft.com/office/drawing/2014/main" id="{A28CB8EA-2E3A-97E2-6FD5-CA1D2DD25C45}"/>
            </a:ext>
          </a:extLst>
        </xdr:cNvPr>
        <xdr:cNvSpPr>
          <a:spLocks noChangeArrowheads="1"/>
        </xdr:cNvSpPr>
      </xdr:nvSpPr>
      <xdr:spPr bwMode="auto">
        <a:xfrm>
          <a:off x="7591425" y="7134225"/>
          <a:ext cx="219075" cy="0"/>
        </a:xfrm>
        <a:custGeom>
          <a:avLst/>
          <a:gdLst>
            <a:gd name="T0" fmla="*/ 2147483646 w 358"/>
            <a:gd name="T1" fmla="*/ 0 h 239"/>
            <a:gd name="T2" fmla="*/ 0 w 358"/>
            <a:gd name="T3" fmla="*/ 0 h 239"/>
            <a:gd name="T4" fmla="*/ 0 w 358"/>
            <a:gd name="T5" fmla="*/ 0 h 239"/>
            <a:gd name="T6" fmla="*/ 2147483646 w 358"/>
            <a:gd name="T7" fmla="*/ 0 h 239"/>
            <a:gd name="T8" fmla="*/ 2147483646 w 358"/>
            <a:gd name="T9" fmla="*/ 0 h 239"/>
            <a:gd name="T10" fmla="*/ 2147483646 w 358"/>
            <a:gd name="T11" fmla="*/ 0 h 239"/>
            <a:gd name="T12" fmla="*/ 0 w 358"/>
            <a:gd name="T13" fmla="*/ 0 h 239"/>
            <a:gd name="T14" fmla="*/ 0 w 358"/>
            <a:gd name="T15" fmla="*/ 0 h 239"/>
            <a:gd name="T16" fmla="*/ 2147483646 w 358"/>
            <a:gd name="T17" fmla="*/ 0 h 239"/>
            <a:gd name="T18" fmla="*/ 2147483646 w 358"/>
            <a:gd name="T19" fmla="*/ 0 h 239"/>
            <a:gd name="T20" fmla="*/ 0 60000 65536"/>
            <a:gd name="T21" fmla="*/ 0 60000 65536"/>
            <a:gd name="T22" fmla="*/ 0 60000 65536"/>
            <a:gd name="T23" fmla="*/ 0 60000 65536"/>
            <a:gd name="T24" fmla="*/ 0 60000 65536"/>
            <a:gd name="T25" fmla="*/ 0 60000 65536"/>
            <a:gd name="T26" fmla="*/ 0 60000 65536"/>
            <a:gd name="T27" fmla="*/ 0 60000 65536"/>
            <a:gd name="T28" fmla="*/ 0 60000 65536"/>
            <a:gd name="T29" fmla="*/ 0 60000 65536"/>
            <a:gd name="T30" fmla="*/ 0 w 358"/>
            <a:gd name="T31" fmla="*/ 0 h 239"/>
            <a:gd name="T32" fmla="*/ 358 w 358"/>
            <a:gd name="T33" fmla="*/ 0 h 239"/>
          </a:gdLst>
          <a:ahLst/>
          <a:cxnLst>
            <a:cxn ang="T20">
              <a:pos x="T0" y="T1"/>
            </a:cxn>
            <a:cxn ang="T21">
              <a:pos x="T2" y="T3"/>
            </a:cxn>
            <a:cxn ang="T22">
              <a:pos x="T4" y="T5"/>
            </a:cxn>
            <a:cxn ang="T23">
              <a:pos x="T6" y="T7"/>
            </a:cxn>
            <a:cxn ang="T24">
              <a:pos x="T8" y="T9"/>
            </a:cxn>
            <a:cxn ang="T25">
              <a:pos x="T10" y="T11"/>
            </a:cxn>
            <a:cxn ang="T26">
              <a:pos x="T12" y="T13"/>
            </a:cxn>
            <a:cxn ang="T27">
              <a:pos x="T14" y="T15"/>
            </a:cxn>
            <a:cxn ang="T28">
              <a:pos x="T16" y="T17"/>
            </a:cxn>
            <a:cxn ang="T29">
              <a:pos x="T18" y="T19"/>
            </a:cxn>
          </a:cxnLst>
          <a:rect l="T30" t="T31" r="T32" b="T33"/>
          <a:pathLst>
            <a:path w="358" h="239">
              <a:moveTo>
                <a:pt x="357" y="238"/>
              </a:moveTo>
              <a:lnTo>
                <a:pt x="0" y="238"/>
              </a:lnTo>
              <a:lnTo>
                <a:pt x="0" y="173"/>
              </a:lnTo>
              <a:lnTo>
                <a:pt x="357" y="173"/>
              </a:lnTo>
              <a:lnTo>
                <a:pt x="357" y="238"/>
              </a:lnTo>
              <a:close/>
              <a:moveTo>
                <a:pt x="357" y="63"/>
              </a:moveTo>
              <a:lnTo>
                <a:pt x="0" y="63"/>
              </a:lnTo>
              <a:lnTo>
                <a:pt x="0" y="0"/>
              </a:lnTo>
              <a:lnTo>
                <a:pt x="357" y="0"/>
              </a:lnTo>
              <a:lnTo>
                <a:pt x="357" y="63"/>
              </a:lnTo>
              <a:close/>
            </a:path>
          </a:pathLst>
        </a:custGeom>
        <a:solidFill>
          <a:srgbClr val="000000"/>
        </a:solidFill>
        <a:ln w="9360">
          <a:solidFill>
            <a:srgbClr val="000000"/>
          </a:solidFill>
          <a:round/>
          <a:headEnd/>
          <a:tailEnd/>
        </a:ln>
      </xdr:spPr>
    </xdr:sp>
    <xdr:clientData/>
  </xdr:twoCellAnchor>
  <xdr:twoCellAnchor>
    <xdr:from>
      <xdr:col>12</xdr:col>
      <xdr:colOff>438150</xdr:colOff>
      <xdr:row>26</xdr:row>
      <xdr:rowOff>47625</xdr:rowOff>
    </xdr:from>
    <xdr:to>
      <xdr:col>13</xdr:col>
      <xdr:colOff>57150</xdr:colOff>
      <xdr:row>26</xdr:row>
      <xdr:rowOff>133350</xdr:rowOff>
    </xdr:to>
    <xdr:sp macro="" textlink="">
      <xdr:nvSpPr>
        <xdr:cNvPr id="186135" name="Freeform 19">
          <a:extLst>
            <a:ext uri="{FF2B5EF4-FFF2-40B4-BE49-F238E27FC236}">
              <a16:creationId xmlns:a16="http://schemas.microsoft.com/office/drawing/2014/main" id="{E7B9B6AE-4D7A-F12D-3676-A439EB12CCBB}"/>
            </a:ext>
          </a:extLst>
        </xdr:cNvPr>
        <xdr:cNvSpPr>
          <a:spLocks noChangeArrowheads="1"/>
        </xdr:cNvSpPr>
      </xdr:nvSpPr>
      <xdr:spPr bwMode="auto">
        <a:xfrm>
          <a:off x="7591425" y="7134225"/>
          <a:ext cx="219075" cy="0"/>
        </a:xfrm>
        <a:custGeom>
          <a:avLst/>
          <a:gdLst>
            <a:gd name="T0" fmla="*/ 2147483646 w 358"/>
            <a:gd name="T1" fmla="*/ 0 h 239"/>
            <a:gd name="T2" fmla="*/ 0 w 358"/>
            <a:gd name="T3" fmla="*/ 0 h 239"/>
            <a:gd name="T4" fmla="*/ 0 w 358"/>
            <a:gd name="T5" fmla="*/ 0 h 239"/>
            <a:gd name="T6" fmla="*/ 2147483646 w 358"/>
            <a:gd name="T7" fmla="*/ 0 h 239"/>
            <a:gd name="T8" fmla="*/ 2147483646 w 358"/>
            <a:gd name="T9" fmla="*/ 0 h 239"/>
            <a:gd name="T10" fmla="*/ 2147483646 w 358"/>
            <a:gd name="T11" fmla="*/ 0 h 239"/>
            <a:gd name="T12" fmla="*/ 0 w 358"/>
            <a:gd name="T13" fmla="*/ 0 h 239"/>
            <a:gd name="T14" fmla="*/ 0 w 358"/>
            <a:gd name="T15" fmla="*/ 0 h 239"/>
            <a:gd name="T16" fmla="*/ 2147483646 w 358"/>
            <a:gd name="T17" fmla="*/ 0 h 239"/>
            <a:gd name="T18" fmla="*/ 2147483646 w 358"/>
            <a:gd name="T19" fmla="*/ 0 h 239"/>
            <a:gd name="T20" fmla="*/ 0 60000 65536"/>
            <a:gd name="T21" fmla="*/ 0 60000 65536"/>
            <a:gd name="T22" fmla="*/ 0 60000 65536"/>
            <a:gd name="T23" fmla="*/ 0 60000 65536"/>
            <a:gd name="T24" fmla="*/ 0 60000 65536"/>
            <a:gd name="T25" fmla="*/ 0 60000 65536"/>
            <a:gd name="T26" fmla="*/ 0 60000 65536"/>
            <a:gd name="T27" fmla="*/ 0 60000 65536"/>
            <a:gd name="T28" fmla="*/ 0 60000 65536"/>
            <a:gd name="T29" fmla="*/ 0 60000 65536"/>
            <a:gd name="T30" fmla="*/ 0 w 358"/>
            <a:gd name="T31" fmla="*/ 0 h 239"/>
            <a:gd name="T32" fmla="*/ 358 w 358"/>
            <a:gd name="T33" fmla="*/ 0 h 239"/>
          </a:gdLst>
          <a:ahLst/>
          <a:cxnLst>
            <a:cxn ang="T20">
              <a:pos x="T0" y="T1"/>
            </a:cxn>
            <a:cxn ang="T21">
              <a:pos x="T2" y="T3"/>
            </a:cxn>
            <a:cxn ang="T22">
              <a:pos x="T4" y="T5"/>
            </a:cxn>
            <a:cxn ang="T23">
              <a:pos x="T6" y="T7"/>
            </a:cxn>
            <a:cxn ang="T24">
              <a:pos x="T8" y="T9"/>
            </a:cxn>
            <a:cxn ang="T25">
              <a:pos x="T10" y="T11"/>
            </a:cxn>
            <a:cxn ang="T26">
              <a:pos x="T12" y="T13"/>
            </a:cxn>
            <a:cxn ang="T27">
              <a:pos x="T14" y="T15"/>
            </a:cxn>
            <a:cxn ang="T28">
              <a:pos x="T16" y="T17"/>
            </a:cxn>
            <a:cxn ang="T29">
              <a:pos x="T18" y="T19"/>
            </a:cxn>
          </a:cxnLst>
          <a:rect l="T30" t="T31" r="T32" b="T33"/>
          <a:pathLst>
            <a:path w="358" h="239">
              <a:moveTo>
                <a:pt x="357" y="238"/>
              </a:moveTo>
              <a:lnTo>
                <a:pt x="0" y="238"/>
              </a:lnTo>
              <a:lnTo>
                <a:pt x="0" y="173"/>
              </a:lnTo>
              <a:lnTo>
                <a:pt x="357" y="173"/>
              </a:lnTo>
              <a:lnTo>
                <a:pt x="357" y="238"/>
              </a:lnTo>
              <a:close/>
              <a:moveTo>
                <a:pt x="357" y="63"/>
              </a:moveTo>
              <a:lnTo>
                <a:pt x="0" y="63"/>
              </a:lnTo>
              <a:lnTo>
                <a:pt x="0" y="0"/>
              </a:lnTo>
              <a:lnTo>
                <a:pt x="357" y="0"/>
              </a:lnTo>
              <a:lnTo>
                <a:pt x="357" y="63"/>
              </a:lnTo>
              <a:close/>
            </a:path>
          </a:pathLst>
        </a:custGeom>
        <a:solidFill>
          <a:srgbClr val="000000"/>
        </a:solidFill>
        <a:ln w="9360">
          <a:solidFill>
            <a:srgbClr val="000000"/>
          </a:solidFill>
          <a:round/>
          <a:headEnd/>
          <a:tailEnd/>
        </a:ln>
      </xdr:spPr>
    </xdr:sp>
    <xdr:clientData/>
  </xdr:twoCellAnchor>
  <xdr:twoCellAnchor>
    <xdr:from>
      <xdr:col>12</xdr:col>
      <xdr:colOff>438150</xdr:colOff>
      <xdr:row>26</xdr:row>
      <xdr:rowOff>47625</xdr:rowOff>
    </xdr:from>
    <xdr:to>
      <xdr:col>13</xdr:col>
      <xdr:colOff>57150</xdr:colOff>
      <xdr:row>26</xdr:row>
      <xdr:rowOff>133350</xdr:rowOff>
    </xdr:to>
    <xdr:sp macro="" textlink="">
      <xdr:nvSpPr>
        <xdr:cNvPr id="186136" name="Freeform 43">
          <a:extLst>
            <a:ext uri="{FF2B5EF4-FFF2-40B4-BE49-F238E27FC236}">
              <a16:creationId xmlns:a16="http://schemas.microsoft.com/office/drawing/2014/main" id="{A0E8E090-98E4-DD00-E6D8-C7238971C640}"/>
            </a:ext>
          </a:extLst>
        </xdr:cNvPr>
        <xdr:cNvSpPr>
          <a:spLocks noChangeArrowheads="1"/>
        </xdr:cNvSpPr>
      </xdr:nvSpPr>
      <xdr:spPr bwMode="auto">
        <a:xfrm>
          <a:off x="7591425" y="7134225"/>
          <a:ext cx="219075" cy="0"/>
        </a:xfrm>
        <a:custGeom>
          <a:avLst/>
          <a:gdLst>
            <a:gd name="T0" fmla="*/ 2147483646 w 358"/>
            <a:gd name="T1" fmla="*/ 0 h 239"/>
            <a:gd name="T2" fmla="*/ 0 w 358"/>
            <a:gd name="T3" fmla="*/ 0 h 239"/>
            <a:gd name="T4" fmla="*/ 0 w 358"/>
            <a:gd name="T5" fmla="*/ 0 h 239"/>
            <a:gd name="T6" fmla="*/ 2147483646 w 358"/>
            <a:gd name="T7" fmla="*/ 0 h 239"/>
            <a:gd name="T8" fmla="*/ 2147483646 w 358"/>
            <a:gd name="T9" fmla="*/ 0 h 239"/>
            <a:gd name="T10" fmla="*/ 2147483646 w 358"/>
            <a:gd name="T11" fmla="*/ 0 h 239"/>
            <a:gd name="T12" fmla="*/ 0 w 358"/>
            <a:gd name="T13" fmla="*/ 0 h 239"/>
            <a:gd name="T14" fmla="*/ 0 w 358"/>
            <a:gd name="T15" fmla="*/ 0 h 239"/>
            <a:gd name="T16" fmla="*/ 2147483646 w 358"/>
            <a:gd name="T17" fmla="*/ 0 h 239"/>
            <a:gd name="T18" fmla="*/ 2147483646 w 358"/>
            <a:gd name="T19" fmla="*/ 0 h 239"/>
            <a:gd name="T20" fmla="*/ 0 60000 65536"/>
            <a:gd name="T21" fmla="*/ 0 60000 65536"/>
            <a:gd name="T22" fmla="*/ 0 60000 65536"/>
            <a:gd name="T23" fmla="*/ 0 60000 65536"/>
            <a:gd name="T24" fmla="*/ 0 60000 65536"/>
            <a:gd name="T25" fmla="*/ 0 60000 65536"/>
            <a:gd name="T26" fmla="*/ 0 60000 65536"/>
            <a:gd name="T27" fmla="*/ 0 60000 65536"/>
            <a:gd name="T28" fmla="*/ 0 60000 65536"/>
            <a:gd name="T29" fmla="*/ 0 60000 65536"/>
            <a:gd name="T30" fmla="*/ 0 w 358"/>
            <a:gd name="T31" fmla="*/ 0 h 239"/>
            <a:gd name="T32" fmla="*/ 358 w 358"/>
            <a:gd name="T33" fmla="*/ 0 h 239"/>
          </a:gdLst>
          <a:ahLst/>
          <a:cxnLst>
            <a:cxn ang="T20">
              <a:pos x="T0" y="T1"/>
            </a:cxn>
            <a:cxn ang="T21">
              <a:pos x="T2" y="T3"/>
            </a:cxn>
            <a:cxn ang="T22">
              <a:pos x="T4" y="T5"/>
            </a:cxn>
            <a:cxn ang="T23">
              <a:pos x="T6" y="T7"/>
            </a:cxn>
            <a:cxn ang="T24">
              <a:pos x="T8" y="T9"/>
            </a:cxn>
            <a:cxn ang="T25">
              <a:pos x="T10" y="T11"/>
            </a:cxn>
            <a:cxn ang="T26">
              <a:pos x="T12" y="T13"/>
            </a:cxn>
            <a:cxn ang="T27">
              <a:pos x="T14" y="T15"/>
            </a:cxn>
            <a:cxn ang="T28">
              <a:pos x="T16" y="T17"/>
            </a:cxn>
            <a:cxn ang="T29">
              <a:pos x="T18" y="T19"/>
            </a:cxn>
          </a:cxnLst>
          <a:rect l="T30" t="T31" r="T32" b="T33"/>
          <a:pathLst>
            <a:path w="358" h="239">
              <a:moveTo>
                <a:pt x="357" y="238"/>
              </a:moveTo>
              <a:lnTo>
                <a:pt x="0" y="238"/>
              </a:lnTo>
              <a:lnTo>
                <a:pt x="0" y="173"/>
              </a:lnTo>
              <a:lnTo>
                <a:pt x="357" y="173"/>
              </a:lnTo>
              <a:lnTo>
                <a:pt x="357" y="238"/>
              </a:lnTo>
              <a:close/>
              <a:moveTo>
                <a:pt x="357" y="63"/>
              </a:moveTo>
              <a:lnTo>
                <a:pt x="0" y="63"/>
              </a:lnTo>
              <a:lnTo>
                <a:pt x="0" y="0"/>
              </a:lnTo>
              <a:lnTo>
                <a:pt x="357" y="0"/>
              </a:lnTo>
              <a:lnTo>
                <a:pt x="357" y="63"/>
              </a:lnTo>
              <a:close/>
            </a:path>
          </a:pathLst>
        </a:custGeom>
        <a:solidFill>
          <a:srgbClr val="000000"/>
        </a:solidFill>
        <a:ln w="9360">
          <a:solidFill>
            <a:srgbClr val="000000"/>
          </a:solidFill>
          <a:round/>
          <a:headEnd/>
          <a:tailEnd/>
        </a:ln>
      </xdr:spPr>
    </xdr:sp>
    <xdr:clientData/>
  </xdr:twoCellAnchor>
  <xdr:twoCellAnchor>
    <xdr:from>
      <xdr:col>15</xdr:col>
      <xdr:colOff>9525</xdr:colOff>
      <xdr:row>3</xdr:row>
      <xdr:rowOff>9525</xdr:rowOff>
    </xdr:from>
    <xdr:to>
      <xdr:col>15</xdr:col>
      <xdr:colOff>723900</xdr:colOff>
      <xdr:row>4</xdr:row>
      <xdr:rowOff>0</xdr:rowOff>
    </xdr:to>
    <xdr:pic>
      <xdr:nvPicPr>
        <xdr:cNvPr id="186137" name="Picture 1">
          <a:extLst>
            <a:ext uri="{FF2B5EF4-FFF2-40B4-BE49-F238E27FC236}">
              <a16:creationId xmlns:a16="http://schemas.microsoft.com/office/drawing/2014/main" id="{0621AF47-37ED-BF11-0D7E-7CD9B52FF77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010650" y="857250"/>
          <a:ext cx="63817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133350</xdr:colOff>
      <xdr:row>3</xdr:row>
      <xdr:rowOff>304800</xdr:rowOff>
    </xdr:from>
    <xdr:to>
      <xdr:col>11</xdr:col>
      <xdr:colOff>476250</xdr:colOff>
      <xdr:row>3</xdr:row>
      <xdr:rowOff>647700</xdr:rowOff>
    </xdr:to>
    <xdr:pic>
      <xdr:nvPicPr>
        <xdr:cNvPr id="186138" name="Picture 7">
          <a:extLst>
            <a:ext uri="{FF2B5EF4-FFF2-40B4-BE49-F238E27FC236}">
              <a16:creationId xmlns:a16="http://schemas.microsoft.com/office/drawing/2014/main" id="{809FC985-E872-AD9A-2561-02EC232BBEBE}"/>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38925" y="1152525"/>
          <a:ext cx="3429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14</xdr:col>
      <xdr:colOff>133350</xdr:colOff>
      <xdr:row>3</xdr:row>
      <xdr:rowOff>295275</xdr:rowOff>
    </xdr:from>
    <xdr:to>
      <xdr:col>14</xdr:col>
      <xdr:colOff>476250</xdr:colOff>
      <xdr:row>3</xdr:row>
      <xdr:rowOff>638175</xdr:rowOff>
    </xdr:to>
    <xdr:pic>
      <xdr:nvPicPr>
        <xdr:cNvPr id="186139" name="Picture 8">
          <a:extLst>
            <a:ext uri="{FF2B5EF4-FFF2-40B4-BE49-F238E27FC236}">
              <a16:creationId xmlns:a16="http://schemas.microsoft.com/office/drawing/2014/main" id="{B71A04E0-98AA-996B-0D95-1E694FE2559F}"/>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486775" y="1143000"/>
          <a:ext cx="3429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15</xdr:col>
      <xdr:colOff>85725</xdr:colOff>
      <xdr:row>3</xdr:row>
      <xdr:rowOff>171450</xdr:rowOff>
    </xdr:from>
    <xdr:to>
      <xdr:col>15</xdr:col>
      <xdr:colOff>561975</xdr:colOff>
      <xdr:row>3</xdr:row>
      <xdr:rowOff>676275</xdr:rowOff>
    </xdr:to>
    <xdr:pic>
      <xdr:nvPicPr>
        <xdr:cNvPr id="186140" name="Picture 9">
          <a:extLst>
            <a:ext uri="{FF2B5EF4-FFF2-40B4-BE49-F238E27FC236}">
              <a16:creationId xmlns:a16="http://schemas.microsoft.com/office/drawing/2014/main" id="{C7716966-BAF2-9781-73CE-E93FDCEFEFA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086850" y="1019175"/>
          <a:ext cx="476250" cy="504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161925</xdr:colOff>
      <xdr:row>3</xdr:row>
      <xdr:rowOff>295275</xdr:rowOff>
    </xdr:from>
    <xdr:to>
      <xdr:col>10</xdr:col>
      <xdr:colOff>504825</xdr:colOff>
      <xdr:row>3</xdr:row>
      <xdr:rowOff>619125</xdr:rowOff>
    </xdr:to>
    <xdr:pic>
      <xdr:nvPicPr>
        <xdr:cNvPr id="186141" name="Picture 10">
          <a:extLst>
            <a:ext uri="{FF2B5EF4-FFF2-40B4-BE49-F238E27FC236}">
              <a16:creationId xmlns:a16="http://schemas.microsoft.com/office/drawing/2014/main" id="{711CDB88-7347-D95A-AC22-6808B5B20A8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410200" y="1143000"/>
          <a:ext cx="97155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171450</xdr:colOff>
      <xdr:row>3</xdr:row>
      <xdr:rowOff>295275</xdr:rowOff>
    </xdr:from>
    <xdr:to>
      <xdr:col>9</xdr:col>
      <xdr:colOff>485775</xdr:colOff>
      <xdr:row>3</xdr:row>
      <xdr:rowOff>609600</xdr:rowOff>
    </xdr:to>
    <xdr:pic>
      <xdr:nvPicPr>
        <xdr:cNvPr id="186142" name="Picture 11">
          <a:extLst>
            <a:ext uri="{FF2B5EF4-FFF2-40B4-BE49-F238E27FC236}">
              <a16:creationId xmlns:a16="http://schemas.microsoft.com/office/drawing/2014/main" id="{F8A52E92-CA97-0A1B-2190-9ADFFDCE3AD9}"/>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419725" y="1143000"/>
          <a:ext cx="314325"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10</xdr:col>
      <xdr:colOff>161925</xdr:colOff>
      <xdr:row>3</xdr:row>
      <xdr:rowOff>295275</xdr:rowOff>
    </xdr:from>
    <xdr:to>
      <xdr:col>10</xdr:col>
      <xdr:colOff>485775</xdr:colOff>
      <xdr:row>3</xdr:row>
      <xdr:rowOff>619125</xdr:rowOff>
    </xdr:to>
    <xdr:pic>
      <xdr:nvPicPr>
        <xdr:cNvPr id="186143" name="Picture 12">
          <a:extLst>
            <a:ext uri="{FF2B5EF4-FFF2-40B4-BE49-F238E27FC236}">
              <a16:creationId xmlns:a16="http://schemas.microsoft.com/office/drawing/2014/main" id="{490C0655-654E-B4E2-75FD-C59310A66FE2}"/>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6038850" y="1143000"/>
          <a:ext cx="32385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123825</xdr:colOff>
      <xdr:row>3</xdr:row>
      <xdr:rowOff>285750</xdr:rowOff>
    </xdr:from>
    <xdr:to>
      <xdr:col>13</xdr:col>
      <xdr:colOff>495300</xdr:colOff>
      <xdr:row>3</xdr:row>
      <xdr:rowOff>609600</xdr:rowOff>
    </xdr:to>
    <xdr:pic>
      <xdr:nvPicPr>
        <xdr:cNvPr id="186144" name="Picture 10">
          <a:extLst>
            <a:ext uri="{FF2B5EF4-FFF2-40B4-BE49-F238E27FC236}">
              <a16:creationId xmlns:a16="http://schemas.microsoft.com/office/drawing/2014/main" id="{B1A3F8A4-8C96-6EE5-D415-86B846078CFC}"/>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277100" y="1133475"/>
          <a:ext cx="97155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133350</xdr:colOff>
      <xdr:row>3</xdr:row>
      <xdr:rowOff>285750</xdr:rowOff>
    </xdr:from>
    <xdr:to>
      <xdr:col>12</xdr:col>
      <xdr:colOff>447675</xdr:colOff>
      <xdr:row>3</xdr:row>
      <xdr:rowOff>600075</xdr:rowOff>
    </xdr:to>
    <xdr:pic>
      <xdr:nvPicPr>
        <xdr:cNvPr id="186145" name="Picture 11">
          <a:extLst>
            <a:ext uri="{FF2B5EF4-FFF2-40B4-BE49-F238E27FC236}">
              <a16:creationId xmlns:a16="http://schemas.microsoft.com/office/drawing/2014/main" id="{5D4A3669-D7CE-5C69-5FAF-EF40FFACABF7}"/>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7286625" y="1133475"/>
          <a:ext cx="314325"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152400</xdr:colOff>
      <xdr:row>3</xdr:row>
      <xdr:rowOff>285750</xdr:rowOff>
    </xdr:from>
    <xdr:to>
      <xdr:col>13</xdr:col>
      <xdr:colOff>476250</xdr:colOff>
      <xdr:row>3</xdr:row>
      <xdr:rowOff>609600</xdr:rowOff>
    </xdr:to>
    <xdr:pic>
      <xdr:nvPicPr>
        <xdr:cNvPr id="186146" name="Picture 12">
          <a:extLst>
            <a:ext uri="{FF2B5EF4-FFF2-40B4-BE49-F238E27FC236}">
              <a16:creationId xmlns:a16="http://schemas.microsoft.com/office/drawing/2014/main" id="{6ACB279C-A1DC-41FB-2976-A916658C1252}"/>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7905750" y="1133475"/>
          <a:ext cx="32385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xdr:from>
      <xdr:col>15</xdr:col>
      <xdr:colOff>9525</xdr:colOff>
      <xdr:row>3</xdr:row>
      <xdr:rowOff>9525</xdr:rowOff>
    </xdr:from>
    <xdr:to>
      <xdr:col>15</xdr:col>
      <xdr:colOff>723900</xdr:colOff>
      <xdr:row>4</xdr:row>
      <xdr:rowOff>0</xdr:rowOff>
    </xdr:to>
    <xdr:pic>
      <xdr:nvPicPr>
        <xdr:cNvPr id="187157" name="Picture 1">
          <a:extLst>
            <a:ext uri="{FF2B5EF4-FFF2-40B4-BE49-F238E27FC236}">
              <a16:creationId xmlns:a16="http://schemas.microsoft.com/office/drawing/2014/main" id="{E10AC846-4956-E438-C3E4-B0D32F8DB1D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010650" y="857250"/>
          <a:ext cx="63817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476250</xdr:colOff>
      <xdr:row>5</xdr:row>
      <xdr:rowOff>28575</xdr:rowOff>
    </xdr:from>
    <xdr:to>
      <xdr:col>6</xdr:col>
      <xdr:colOff>523875</xdr:colOff>
      <xdr:row>5</xdr:row>
      <xdr:rowOff>228600</xdr:rowOff>
    </xdr:to>
    <xdr:sp macro="" textlink="">
      <xdr:nvSpPr>
        <xdr:cNvPr id="187158" name="Freeform 2">
          <a:extLst>
            <a:ext uri="{FF2B5EF4-FFF2-40B4-BE49-F238E27FC236}">
              <a16:creationId xmlns:a16="http://schemas.microsoft.com/office/drawing/2014/main" id="{3AE833A8-4F27-59E2-78E9-1674EEF0A34B}"/>
            </a:ext>
          </a:extLst>
        </xdr:cNvPr>
        <xdr:cNvSpPr>
          <a:spLocks noChangeArrowheads="1"/>
        </xdr:cNvSpPr>
      </xdr:nvSpPr>
      <xdr:spPr bwMode="auto">
        <a:xfrm>
          <a:off x="4133850" y="1866900"/>
          <a:ext cx="47625" cy="200025"/>
        </a:xfrm>
        <a:custGeom>
          <a:avLst/>
          <a:gdLst>
            <a:gd name="T0" fmla="*/ 0 w 443"/>
            <a:gd name="T1" fmla="*/ 2147483646 h 554"/>
            <a:gd name="T2" fmla="*/ 0 w 443"/>
            <a:gd name="T3" fmla="*/ 0 h 554"/>
            <a:gd name="T4" fmla="*/ 2147483646 w 443"/>
            <a:gd name="T5" fmla="*/ 2147483646 h 554"/>
            <a:gd name="T6" fmla="*/ 0 w 443"/>
            <a:gd name="T7" fmla="*/ 2147483646 h 554"/>
            <a:gd name="T8" fmla="*/ 0 60000 65536"/>
            <a:gd name="T9" fmla="*/ 0 60000 65536"/>
            <a:gd name="T10" fmla="*/ 0 60000 65536"/>
            <a:gd name="T11" fmla="*/ 0 60000 65536"/>
            <a:gd name="T12" fmla="*/ 0 w 443"/>
            <a:gd name="T13" fmla="*/ 0 h 554"/>
            <a:gd name="T14" fmla="*/ 443 w 443"/>
            <a:gd name="T15" fmla="*/ 554 h 554"/>
          </a:gdLst>
          <a:ahLst/>
          <a:cxnLst>
            <a:cxn ang="T8">
              <a:pos x="T0" y="T1"/>
            </a:cxn>
            <a:cxn ang="T9">
              <a:pos x="T2" y="T3"/>
            </a:cxn>
            <a:cxn ang="T10">
              <a:pos x="T4" y="T5"/>
            </a:cxn>
            <a:cxn ang="T11">
              <a:pos x="T6" y="T7"/>
            </a:cxn>
          </a:cxnLst>
          <a:rect l="T12" t="T13" r="T14" b="T15"/>
          <a:pathLst>
            <a:path w="443" h="554">
              <a:moveTo>
                <a:pt x="0" y="553"/>
              </a:moveTo>
              <a:lnTo>
                <a:pt x="0" y="0"/>
              </a:lnTo>
              <a:lnTo>
                <a:pt x="442" y="278"/>
              </a:lnTo>
              <a:lnTo>
                <a:pt x="0" y="553"/>
              </a:lnTo>
            </a:path>
          </a:pathLst>
        </a:custGeom>
        <a:solidFill>
          <a:srgbClr val="FFFFFF"/>
        </a:solidFill>
        <a:ln w="9360">
          <a:solidFill>
            <a:srgbClr val="000000"/>
          </a:solidFill>
          <a:round/>
          <a:headEnd/>
          <a:tailEnd/>
        </a:ln>
      </xdr:spPr>
    </xdr:sp>
    <xdr:clientData/>
  </xdr:twoCellAnchor>
  <xdr:twoCellAnchor>
    <xdr:from>
      <xdr:col>6</xdr:col>
      <xdr:colOff>419100</xdr:colOff>
      <xdr:row>21</xdr:row>
      <xdr:rowOff>47625</xdr:rowOff>
    </xdr:from>
    <xdr:to>
      <xdr:col>6</xdr:col>
      <xdr:colOff>523875</xdr:colOff>
      <xdr:row>21</xdr:row>
      <xdr:rowOff>228600</xdr:rowOff>
    </xdr:to>
    <xdr:sp macro="" textlink="">
      <xdr:nvSpPr>
        <xdr:cNvPr id="187159" name="Freeform 3">
          <a:extLst>
            <a:ext uri="{FF2B5EF4-FFF2-40B4-BE49-F238E27FC236}">
              <a16:creationId xmlns:a16="http://schemas.microsoft.com/office/drawing/2014/main" id="{97F8DD54-A929-8D48-862E-3B94A2BF7120}"/>
            </a:ext>
          </a:extLst>
        </xdr:cNvPr>
        <xdr:cNvSpPr>
          <a:spLocks noChangeArrowheads="1"/>
        </xdr:cNvSpPr>
      </xdr:nvSpPr>
      <xdr:spPr bwMode="auto">
        <a:xfrm>
          <a:off x="4076700" y="6477000"/>
          <a:ext cx="104775" cy="180975"/>
        </a:xfrm>
        <a:custGeom>
          <a:avLst/>
          <a:gdLst>
            <a:gd name="T0" fmla="*/ 0 w 302"/>
            <a:gd name="T1" fmla="*/ 2147483646 h 502"/>
            <a:gd name="T2" fmla="*/ 0 w 302"/>
            <a:gd name="T3" fmla="*/ 0 h 502"/>
            <a:gd name="T4" fmla="*/ 2147483646 w 302"/>
            <a:gd name="T5" fmla="*/ 2147483646 h 502"/>
            <a:gd name="T6" fmla="*/ 0 w 302"/>
            <a:gd name="T7" fmla="*/ 2147483646 h 502"/>
            <a:gd name="T8" fmla="*/ 0 60000 65536"/>
            <a:gd name="T9" fmla="*/ 0 60000 65536"/>
            <a:gd name="T10" fmla="*/ 0 60000 65536"/>
            <a:gd name="T11" fmla="*/ 0 60000 65536"/>
            <a:gd name="T12" fmla="*/ 0 w 302"/>
            <a:gd name="T13" fmla="*/ 0 h 502"/>
            <a:gd name="T14" fmla="*/ 302 w 302"/>
            <a:gd name="T15" fmla="*/ 502 h 502"/>
          </a:gdLst>
          <a:ahLst/>
          <a:cxnLst>
            <a:cxn ang="T8">
              <a:pos x="T0" y="T1"/>
            </a:cxn>
            <a:cxn ang="T9">
              <a:pos x="T2" y="T3"/>
            </a:cxn>
            <a:cxn ang="T10">
              <a:pos x="T4" y="T5"/>
            </a:cxn>
            <a:cxn ang="T11">
              <a:pos x="T6" y="T7"/>
            </a:cxn>
          </a:cxnLst>
          <a:rect l="T12" t="T13" r="T14" b="T15"/>
          <a:pathLst>
            <a:path w="302" h="502">
              <a:moveTo>
                <a:pt x="0" y="501"/>
              </a:moveTo>
              <a:lnTo>
                <a:pt x="0" y="0"/>
              </a:lnTo>
              <a:lnTo>
                <a:pt x="301" y="252"/>
              </a:lnTo>
              <a:lnTo>
                <a:pt x="0" y="501"/>
              </a:lnTo>
            </a:path>
          </a:pathLst>
        </a:custGeom>
        <a:solidFill>
          <a:srgbClr val="FFFFFF"/>
        </a:solidFill>
        <a:ln w="9360">
          <a:solidFill>
            <a:srgbClr val="000000"/>
          </a:solidFill>
          <a:round/>
          <a:headEnd/>
          <a:tailEnd/>
        </a:ln>
      </xdr:spPr>
    </xdr:sp>
    <xdr:clientData/>
  </xdr:twoCellAnchor>
  <xdr:twoCellAnchor>
    <xdr:from>
      <xdr:col>6</xdr:col>
      <xdr:colOff>419100</xdr:colOff>
      <xdr:row>21</xdr:row>
      <xdr:rowOff>47625</xdr:rowOff>
    </xdr:from>
    <xdr:to>
      <xdr:col>6</xdr:col>
      <xdr:colOff>523875</xdr:colOff>
      <xdr:row>21</xdr:row>
      <xdr:rowOff>228600</xdr:rowOff>
    </xdr:to>
    <xdr:sp macro="" textlink="">
      <xdr:nvSpPr>
        <xdr:cNvPr id="187160" name="Freeform 17">
          <a:extLst>
            <a:ext uri="{FF2B5EF4-FFF2-40B4-BE49-F238E27FC236}">
              <a16:creationId xmlns:a16="http://schemas.microsoft.com/office/drawing/2014/main" id="{27720A2B-FBB5-5149-00AE-CBF9C26CF6E5}"/>
            </a:ext>
          </a:extLst>
        </xdr:cNvPr>
        <xdr:cNvSpPr>
          <a:spLocks noChangeArrowheads="1"/>
        </xdr:cNvSpPr>
      </xdr:nvSpPr>
      <xdr:spPr bwMode="auto">
        <a:xfrm>
          <a:off x="4076700" y="6477000"/>
          <a:ext cx="104775" cy="180975"/>
        </a:xfrm>
        <a:custGeom>
          <a:avLst/>
          <a:gdLst>
            <a:gd name="T0" fmla="*/ 0 w 302"/>
            <a:gd name="T1" fmla="*/ 2147483646 h 502"/>
            <a:gd name="T2" fmla="*/ 0 w 302"/>
            <a:gd name="T3" fmla="*/ 0 h 502"/>
            <a:gd name="T4" fmla="*/ 2147483646 w 302"/>
            <a:gd name="T5" fmla="*/ 2147483646 h 502"/>
            <a:gd name="T6" fmla="*/ 0 w 302"/>
            <a:gd name="T7" fmla="*/ 2147483646 h 502"/>
            <a:gd name="T8" fmla="*/ 0 60000 65536"/>
            <a:gd name="T9" fmla="*/ 0 60000 65536"/>
            <a:gd name="T10" fmla="*/ 0 60000 65536"/>
            <a:gd name="T11" fmla="*/ 0 60000 65536"/>
            <a:gd name="T12" fmla="*/ 0 w 302"/>
            <a:gd name="T13" fmla="*/ 0 h 502"/>
            <a:gd name="T14" fmla="*/ 302 w 302"/>
            <a:gd name="T15" fmla="*/ 502 h 502"/>
          </a:gdLst>
          <a:ahLst/>
          <a:cxnLst>
            <a:cxn ang="T8">
              <a:pos x="T0" y="T1"/>
            </a:cxn>
            <a:cxn ang="T9">
              <a:pos x="T2" y="T3"/>
            </a:cxn>
            <a:cxn ang="T10">
              <a:pos x="T4" y="T5"/>
            </a:cxn>
            <a:cxn ang="T11">
              <a:pos x="T6" y="T7"/>
            </a:cxn>
          </a:cxnLst>
          <a:rect l="T12" t="T13" r="T14" b="T15"/>
          <a:pathLst>
            <a:path w="302" h="502">
              <a:moveTo>
                <a:pt x="0" y="501"/>
              </a:moveTo>
              <a:lnTo>
                <a:pt x="0" y="0"/>
              </a:lnTo>
              <a:lnTo>
                <a:pt x="301" y="252"/>
              </a:lnTo>
              <a:lnTo>
                <a:pt x="0" y="501"/>
              </a:lnTo>
            </a:path>
          </a:pathLst>
        </a:custGeom>
        <a:solidFill>
          <a:srgbClr val="FFFFFF"/>
        </a:solidFill>
        <a:ln w="9360">
          <a:solidFill>
            <a:srgbClr val="000000"/>
          </a:solidFill>
          <a:round/>
          <a:headEnd/>
          <a:tailEnd/>
        </a:ln>
      </xdr:spPr>
    </xdr:sp>
    <xdr:clientData/>
  </xdr:twoCellAnchor>
  <xdr:twoCellAnchor>
    <xdr:from>
      <xdr:col>12</xdr:col>
      <xdr:colOff>438150</xdr:colOff>
      <xdr:row>26</xdr:row>
      <xdr:rowOff>47625</xdr:rowOff>
    </xdr:from>
    <xdr:to>
      <xdr:col>13</xdr:col>
      <xdr:colOff>57150</xdr:colOff>
      <xdr:row>26</xdr:row>
      <xdr:rowOff>133350</xdr:rowOff>
    </xdr:to>
    <xdr:sp macro="" textlink="">
      <xdr:nvSpPr>
        <xdr:cNvPr id="187161" name="Freeform 18">
          <a:extLst>
            <a:ext uri="{FF2B5EF4-FFF2-40B4-BE49-F238E27FC236}">
              <a16:creationId xmlns:a16="http://schemas.microsoft.com/office/drawing/2014/main" id="{77E48555-7FB6-C123-2F71-8C3253D6B270}"/>
            </a:ext>
          </a:extLst>
        </xdr:cNvPr>
        <xdr:cNvSpPr>
          <a:spLocks noChangeArrowheads="1"/>
        </xdr:cNvSpPr>
      </xdr:nvSpPr>
      <xdr:spPr bwMode="auto">
        <a:xfrm>
          <a:off x="7591425" y="7134225"/>
          <a:ext cx="219075" cy="0"/>
        </a:xfrm>
        <a:custGeom>
          <a:avLst/>
          <a:gdLst>
            <a:gd name="T0" fmla="*/ 2147483646 w 358"/>
            <a:gd name="T1" fmla="*/ 0 h 239"/>
            <a:gd name="T2" fmla="*/ 0 w 358"/>
            <a:gd name="T3" fmla="*/ 0 h 239"/>
            <a:gd name="T4" fmla="*/ 0 w 358"/>
            <a:gd name="T5" fmla="*/ 0 h 239"/>
            <a:gd name="T6" fmla="*/ 2147483646 w 358"/>
            <a:gd name="T7" fmla="*/ 0 h 239"/>
            <a:gd name="T8" fmla="*/ 2147483646 w 358"/>
            <a:gd name="T9" fmla="*/ 0 h 239"/>
            <a:gd name="T10" fmla="*/ 2147483646 w 358"/>
            <a:gd name="T11" fmla="*/ 0 h 239"/>
            <a:gd name="T12" fmla="*/ 0 w 358"/>
            <a:gd name="T13" fmla="*/ 0 h 239"/>
            <a:gd name="T14" fmla="*/ 0 w 358"/>
            <a:gd name="T15" fmla="*/ 0 h 239"/>
            <a:gd name="T16" fmla="*/ 2147483646 w 358"/>
            <a:gd name="T17" fmla="*/ 0 h 239"/>
            <a:gd name="T18" fmla="*/ 2147483646 w 358"/>
            <a:gd name="T19" fmla="*/ 0 h 239"/>
            <a:gd name="T20" fmla="*/ 0 60000 65536"/>
            <a:gd name="T21" fmla="*/ 0 60000 65536"/>
            <a:gd name="T22" fmla="*/ 0 60000 65536"/>
            <a:gd name="T23" fmla="*/ 0 60000 65536"/>
            <a:gd name="T24" fmla="*/ 0 60000 65536"/>
            <a:gd name="T25" fmla="*/ 0 60000 65536"/>
            <a:gd name="T26" fmla="*/ 0 60000 65536"/>
            <a:gd name="T27" fmla="*/ 0 60000 65536"/>
            <a:gd name="T28" fmla="*/ 0 60000 65536"/>
            <a:gd name="T29" fmla="*/ 0 60000 65536"/>
            <a:gd name="T30" fmla="*/ 0 w 358"/>
            <a:gd name="T31" fmla="*/ 0 h 239"/>
            <a:gd name="T32" fmla="*/ 358 w 358"/>
            <a:gd name="T33" fmla="*/ 0 h 239"/>
          </a:gdLst>
          <a:ahLst/>
          <a:cxnLst>
            <a:cxn ang="T20">
              <a:pos x="T0" y="T1"/>
            </a:cxn>
            <a:cxn ang="T21">
              <a:pos x="T2" y="T3"/>
            </a:cxn>
            <a:cxn ang="T22">
              <a:pos x="T4" y="T5"/>
            </a:cxn>
            <a:cxn ang="T23">
              <a:pos x="T6" y="T7"/>
            </a:cxn>
            <a:cxn ang="T24">
              <a:pos x="T8" y="T9"/>
            </a:cxn>
            <a:cxn ang="T25">
              <a:pos x="T10" y="T11"/>
            </a:cxn>
            <a:cxn ang="T26">
              <a:pos x="T12" y="T13"/>
            </a:cxn>
            <a:cxn ang="T27">
              <a:pos x="T14" y="T15"/>
            </a:cxn>
            <a:cxn ang="T28">
              <a:pos x="T16" y="T17"/>
            </a:cxn>
            <a:cxn ang="T29">
              <a:pos x="T18" y="T19"/>
            </a:cxn>
          </a:cxnLst>
          <a:rect l="T30" t="T31" r="T32" b="T33"/>
          <a:pathLst>
            <a:path w="358" h="239">
              <a:moveTo>
                <a:pt x="357" y="238"/>
              </a:moveTo>
              <a:lnTo>
                <a:pt x="0" y="238"/>
              </a:lnTo>
              <a:lnTo>
                <a:pt x="0" y="173"/>
              </a:lnTo>
              <a:lnTo>
                <a:pt x="357" y="173"/>
              </a:lnTo>
              <a:lnTo>
                <a:pt x="357" y="238"/>
              </a:lnTo>
              <a:close/>
              <a:moveTo>
                <a:pt x="357" y="63"/>
              </a:moveTo>
              <a:lnTo>
                <a:pt x="0" y="63"/>
              </a:lnTo>
              <a:lnTo>
                <a:pt x="0" y="0"/>
              </a:lnTo>
              <a:lnTo>
                <a:pt x="357" y="0"/>
              </a:lnTo>
              <a:lnTo>
                <a:pt x="357" y="63"/>
              </a:lnTo>
              <a:close/>
            </a:path>
          </a:pathLst>
        </a:custGeom>
        <a:solidFill>
          <a:srgbClr val="000000"/>
        </a:solidFill>
        <a:ln w="9360">
          <a:solidFill>
            <a:srgbClr val="000000"/>
          </a:solidFill>
          <a:round/>
          <a:headEnd/>
          <a:tailEnd/>
        </a:ln>
      </xdr:spPr>
    </xdr:sp>
    <xdr:clientData/>
  </xdr:twoCellAnchor>
  <xdr:twoCellAnchor>
    <xdr:from>
      <xdr:col>12</xdr:col>
      <xdr:colOff>438150</xdr:colOff>
      <xdr:row>26</xdr:row>
      <xdr:rowOff>47625</xdr:rowOff>
    </xdr:from>
    <xdr:to>
      <xdr:col>13</xdr:col>
      <xdr:colOff>57150</xdr:colOff>
      <xdr:row>26</xdr:row>
      <xdr:rowOff>133350</xdr:rowOff>
    </xdr:to>
    <xdr:sp macro="" textlink="">
      <xdr:nvSpPr>
        <xdr:cNvPr id="187162" name="Freeform 19">
          <a:extLst>
            <a:ext uri="{FF2B5EF4-FFF2-40B4-BE49-F238E27FC236}">
              <a16:creationId xmlns:a16="http://schemas.microsoft.com/office/drawing/2014/main" id="{07B3F35B-DC6F-6423-A454-9810D2B451D8}"/>
            </a:ext>
          </a:extLst>
        </xdr:cNvPr>
        <xdr:cNvSpPr>
          <a:spLocks noChangeArrowheads="1"/>
        </xdr:cNvSpPr>
      </xdr:nvSpPr>
      <xdr:spPr bwMode="auto">
        <a:xfrm>
          <a:off x="7591425" y="7134225"/>
          <a:ext cx="219075" cy="0"/>
        </a:xfrm>
        <a:custGeom>
          <a:avLst/>
          <a:gdLst>
            <a:gd name="T0" fmla="*/ 2147483646 w 358"/>
            <a:gd name="T1" fmla="*/ 0 h 239"/>
            <a:gd name="T2" fmla="*/ 0 w 358"/>
            <a:gd name="T3" fmla="*/ 0 h 239"/>
            <a:gd name="T4" fmla="*/ 0 w 358"/>
            <a:gd name="T5" fmla="*/ 0 h 239"/>
            <a:gd name="T6" fmla="*/ 2147483646 w 358"/>
            <a:gd name="T7" fmla="*/ 0 h 239"/>
            <a:gd name="T8" fmla="*/ 2147483646 w 358"/>
            <a:gd name="T9" fmla="*/ 0 h 239"/>
            <a:gd name="T10" fmla="*/ 2147483646 w 358"/>
            <a:gd name="T11" fmla="*/ 0 h 239"/>
            <a:gd name="T12" fmla="*/ 0 w 358"/>
            <a:gd name="T13" fmla="*/ 0 h 239"/>
            <a:gd name="T14" fmla="*/ 0 w 358"/>
            <a:gd name="T15" fmla="*/ 0 h 239"/>
            <a:gd name="T16" fmla="*/ 2147483646 w 358"/>
            <a:gd name="T17" fmla="*/ 0 h 239"/>
            <a:gd name="T18" fmla="*/ 2147483646 w 358"/>
            <a:gd name="T19" fmla="*/ 0 h 239"/>
            <a:gd name="T20" fmla="*/ 0 60000 65536"/>
            <a:gd name="T21" fmla="*/ 0 60000 65536"/>
            <a:gd name="T22" fmla="*/ 0 60000 65536"/>
            <a:gd name="T23" fmla="*/ 0 60000 65536"/>
            <a:gd name="T24" fmla="*/ 0 60000 65536"/>
            <a:gd name="T25" fmla="*/ 0 60000 65536"/>
            <a:gd name="T26" fmla="*/ 0 60000 65536"/>
            <a:gd name="T27" fmla="*/ 0 60000 65536"/>
            <a:gd name="T28" fmla="*/ 0 60000 65536"/>
            <a:gd name="T29" fmla="*/ 0 60000 65536"/>
            <a:gd name="T30" fmla="*/ 0 w 358"/>
            <a:gd name="T31" fmla="*/ 0 h 239"/>
            <a:gd name="T32" fmla="*/ 358 w 358"/>
            <a:gd name="T33" fmla="*/ 0 h 239"/>
          </a:gdLst>
          <a:ahLst/>
          <a:cxnLst>
            <a:cxn ang="T20">
              <a:pos x="T0" y="T1"/>
            </a:cxn>
            <a:cxn ang="T21">
              <a:pos x="T2" y="T3"/>
            </a:cxn>
            <a:cxn ang="T22">
              <a:pos x="T4" y="T5"/>
            </a:cxn>
            <a:cxn ang="T23">
              <a:pos x="T6" y="T7"/>
            </a:cxn>
            <a:cxn ang="T24">
              <a:pos x="T8" y="T9"/>
            </a:cxn>
            <a:cxn ang="T25">
              <a:pos x="T10" y="T11"/>
            </a:cxn>
            <a:cxn ang="T26">
              <a:pos x="T12" y="T13"/>
            </a:cxn>
            <a:cxn ang="T27">
              <a:pos x="T14" y="T15"/>
            </a:cxn>
            <a:cxn ang="T28">
              <a:pos x="T16" y="T17"/>
            </a:cxn>
            <a:cxn ang="T29">
              <a:pos x="T18" y="T19"/>
            </a:cxn>
          </a:cxnLst>
          <a:rect l="T30" t="T31" r="T32" b="T33"/>
          <a:pathLst>
            <a:path w="358" h="239">
              <a:moveTo>
                <a:pt x="357" y="238"/>
              </a:moveTo>
              <a:lnTo>
                <a:pt x="0" y="238"/>
              </a:lnTo>
              <a:lnTo>
                <a:pt x="0" y="173"/>
              </a:lnTo>
              <a:lnTo>
                <a:pt x="357" y="173"/>
              </a:lnTo>
              <a:lnTo>
                <a:pt x="357" y="238"/>
              </a:lnTo>
              <a:close/>
              <a:moveTo>
                <a:pt x="357" y="63"/>
              </a:moveTo>
              <a:lnTo>
                <a:pt x="0" y="63"/>
              </a:lnTo>
              <a:lnTo>
                <a:pt x="0" y="0"/>
              </a:lnTo>
              <a:lnTo>
                <a:pt x="357" y="0"/>
              </a:lnTo>
              <a:lnTo>
                <a:pt x="357" y="63"/>
              </a:lnTo>
              <a:close/>
            </a:path>
          </a:pathLst>
        </a:custGeom>
        <a:solidFill>
          <a:srgbClr val="000000"/>
        </a:solidFill>
        <a:ln w="9360">
          <a:solidFill>
            <a:srgbClr val="000000"/>
          </a:solidFill>
          <a:round/>
          <a:headEnd/>
          <a:tailEnd/>
        </a:ln>
      </xdr:spPr>
    </xdr:sp>
    <xdr:clientData/>
  </xdr:twoCellAnchor>
  <xdr:twoCellAnchor>
    <xdr:from>
      <xdr:col>12</xdr:col>
      <xdr:colOff>438150</xdr:colOff>
      <xdr:row>26</xdr:row>
      <xdr:rowOff>47625</xdr:rowOff>
    </xdr:from>
    <xdr:to>
      <xdr:col>13</xdr:col>
      <xdr:colOff>57150</xdr:colOff>
      <xdr:row>26</xdr:row>
      <xdr:rowOff>133350</xdr:rowOff>
    </xdr:to>
    <xdr:sp macro="" textlink="">
      <xdr:nvSpPr>
        <xdr:cNvPr id="187163" name="Freeform 43">
          <a:extLst>
            <a:ext uri="{FF2B5EF4-FFF2-40B4-BE49-F238E27FC236}">
              <a16:creationId xmlns:a16="http://schemas.microsoft.com/office/drawing/2014/main" id="{8A36C6DE-EAD6-578E-AA91-FCF83C1313CF}"/>
            </a:ext>
          </a:extLst>
        </xdr:cNvPr>
        <xdr:cNvSpPr>
          <a:spLocks noChangeArrowheads="1"/>
        </xdr:cNvSpPr>
      </xdr:nvSpPr>
      <xdr:spPr bwMode="auto">
        <a:xfrm>
          <a:off x="7591425" y="7134225"/>
          <a:ext cx="219075" cy="0"/>
        </a:xfrm>
        <a:custGeom>
          <a:avLst/>
          <a:gdLst>
            <a:gd name="T0" fmla="*/ 2147483646 w 358"/>
            <a:gd name="T1" fmla="*/ 0 h 239"/>
            <a:gd name="T2" fmla="*/ 0 w 358"/>
            <a:gd name="T3" fmla="*/ 0 h 239"/>
            <a:gd name="T4" fmla="*/ 0 w 358"/>
            <a:gd name="T5" fmla="*/ 0 h 239"/>
            <a:gd name="T6" fmla="*/ 2147483646 w 358"/>
            <a:gd name="T7" fmla="*/ 0 h 239"/>
            <a:gd name="T8" fmla="*/ 2147483646 w 358"/>
            <a:gd name="T9" fmla="*/ 0 h 239"/>
            <a:gd name="T10" fmla="*/ 2147483646 w 358"/>
            <a:gd name="T11" fmla="*/ 0 h 239"/>
            <a:gd name="T12" fmla="*/ 0 w 358"/>
            <a:gd name="T13" fmla="*/ 0 h 239"/>
            <a:gd name="T14" fmla="*/ 0 w 358"/>
            <a:gd name="T15" fmla="*/ 0 h 239"/>
            <a:gd name="T16" fmla="*/ 2147483646 w 358"/>
            <a:gd name="T17" fmla="*/ 0 h 239"/>
            <a:gd name="T18" fmla="*/ 2147483646 w 358"/>
            <a:gd name="T19" fmla="*/ 0 h 239"/>
            <a:gd name="T20" fmla="*/ 0 60000 65536"/>
            <a:gd name="T21" fmla="*/ 0 60000 65536"/>
            <a:gd name="T22" fmla="*/ 0 60000 65536"/>
            <a:gd name="T23" fmla="*/ 0 60000 65536"/>
            <a:gd name="T24" fmla="*/ 0 60000 65536"/>
            <a:gd name="T25" fmla="*/ 0 60000 65536"/>
            <a:gd name="T26" fmla="*/ 0 60000 65536"/>
            <a:gd name="T27" fmla="*/ 0 60000 65536"/>
            <a:gd name="T28" fmla="*/ 0 60000 65536"/>
            <a:gd name="T29" fmla="*/ 0 60000 65536"/>
            <a:gd name="T30" fmla="*/ 0 w 358"/>
            <a:gd name="T31" fmla="*/ 0 h 239"/>
            <a:gd name="T32" fmla="*/ 358 w 358"/>
            <a:gd name="T33" fmla="*/ 0 h 239"/>
          </a:gdLst>
          <a:ahLst/>
          <a:cxnLst>
            <a:cxn ang="T20">
              <a:pos x="T0" y="T1"/>
            </a:cxn>
            <a:cxn ang="T21">
              <a:pos x="T2" y="T3"/>
            </a:cxn>
            <a:cxn ang="T22">
              <a:pos x="T4" y="T5"/>
            </a:cxn>
            <a:cxn ang="T23">
              <a:pos x="T6" y="T7"/>
            </a:cxn>
            <a:cxn ang="T24">
              <a:pos x="T8" y="T9"/>
            </a:cxn>
            <a:cxn ang="T25">
              <a:pos x="T10" y="T11"/>
            </a:cxn>
            <a:cxn ang="T26">
              <a:pos x="T12" y="T13"/>
            </a:cxn>
            <a:cxn ang="T27">
              <a:pos x="T14" y="T15"/>
            </a:cxn>
            <a:cxn ang="T28">
              <a:pos x="T16" y="T17"/>
            </a:cxn>
            <a:cxn ang="T29">
              <a:pos x="T18" y="T19"/>
            </a:cxn>
          </a:cxnLst>
          <a:rect l="T30" t="T31" r="T32" b="T33"/>
          <a:pathLst>
            <a:path w="358" h="239">
              <a:moveTo>
                <a:pt x="357" y="238"/>
              </a:moveTo>
              <a:lnTo>
                <a:pt x="0" y="238"/>
              </a:lnTo>
              <a:lnTo>
                <a:pt x="0" y="173"/>
              </a:lnTo>
              <a:lnTo>
                <a:pt x="357" y="173"/>
              </a:lnTo>
              <a:lnTo>
                <a:pt x="357" y="238"/>
              </a:lnTo>
              <a:close/>
              <a:moveTo>
                <a:pt x="357" y="63"/>
              </a:moveTo>
              <a:lnTo>
                <a:pt x="0" y="63"/>
              </a:lnTo>
              <a:lnTo>
                <a:pt x="0" y="0"/>
              </a:lnTo>
              <a:lnTo>
                <a:pt x="357" y="0"/>
              </a:lnTo>
              <a:lnTo>
                <a:pt x="357" y="63"/>
              </a:lnTo>
              <a:close/>
            </a:path>
          </a:pathLst>
        </a:custGeom>
        <a:solidFill>
          <a:srgbClr val="000000"/>
        </a:solidFill>
        <a:ln w="9360">
          <a:solidFill>
            <a:srgbClr val="000000"/>
          </a:solidFill>
          <a:round/>
          <a:headEnd/>
          <a:tailEnd/>
        </a:ln>
      </xdr:spPr>
    </xdr:sp>
    <xdr:clientData/>
  </xdr:twoCellAnchor>
  <xdr:twoCellAnchor>
    <xdr:from>
      <xdr:col>15</xdr:col>
      <xdr:colOff>9525</xdr:colOff>
      <xdr:row>3</xdr:row>
      <xdr:rowOff>9525</xdr:rowOff>
    </xdr:from>
    <xdr:to>
      <xdr:col>15</xdr:col>
      <xdr:colOff>723900</xdr:colOff>
      <xdr:row>4</xdr:row>
      <xdr:rowOff>0</xdr:rowOff>
    </xdr:to>
    <xdr:pic>
      <xdr:nvPicPr>
        <xdr:cNvPr id="187164" name="Picture 1">
          <a:extLst>
            <a:ext uri="{FF2B5EF4-FFF2-40B4-BE49-F238E27FC236}">
              <a16:creationId xmlns:a16="http://schemas.microsoft.com/office/drawing/2014/main" id="{E741CE86-070C-7301-83D9-5FFF6938C4C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010650" y="857250"/>
          <a:ext cx="63817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133350</xdr:colOff>
      <xdr:row>3</xdr:row>
      <xdr:rowOff>304800</xdr:rowOff>
    </xdr:from>
    <xdr:to>
      <xdr:col>11</xdr:col>
      <xdr:colOff>476250</xdr:colOff>
      <xdr:row>3</xdr:row>
      <xdr:rowOff>647700</xdr:rowOff>
    </xdr:to>
    <xdr:pic>
      <xdr:nvPicPr>
        <xdr:cNvPr id="187165" name="Picture 7">
          <a:extLst>
            <a:ext uri="{FF2B5EF4-FFF2-40B4-BE49-F238E27FC236}">
              <a16:creationId xmlns:a16="http://schemas.microsoft.com/office/drawing/2014/main" id="{B2E900FD-ACE1-CC8D-5BEE-A175C1FAE142}"/>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38925" y="1152525"/>
          <a:ext cx="3429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14</xdr:col>
      <xdr:colOff>133350</xdr:colOff>
      <xdr:row>3</xdr:row>
      <xdr:rowOff>295275</xdr:rowOff>
    </xdr:from>
    <xdr:to>
      <xdr:col>14</xdr:col>
      <xdr:colOff>476250</xdr:colOff>
      <xdr:row>3</xdr:row>
      <xdr:rowOff>638175</xdr:rowOff>
    </xdr:to>
    <xdr:pic>
      <xdr:nvPicPr>
        <xdr:cNvPr id="187166" name="Picture 8">
          <a:extLst>
            <a:ext uri="{FF2B5EF4-FFF2-40B4-BE49-F238E27FC236}">
              <a16:creationId xmlns:a16="http://schemas.microsoft.com/office/drawing/2014/main" id="{10F2413C-6570-6014-EF01-434F9234C868}"/>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486775" y="1143000"/>
          <a:ext cx="3429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15</xdr:col>
      <xdr:colOff>85725</xdr:colOff>
      <xdr:row>3</xdr:row>
      <xdr:rowOff>171450</xdr:rowOff>
    </xdr:from>
    <xdr:to>
      <xdr:col>15</xdr:col>
      <xdr:colOff>561975</xdr:colOff>
      <xdr:row>3</xdr:row>
      <xdr:rowOff>676275</xdr:rowOff>
    </xdr:to>
    <xdr:pic>
      <xdr:nvPicPr>
        <xdr:cNvPr id="187167" name="Picture 9">
          <a:extLst>
            <a:ext uri="{FF2B5EF4-FFF2-40B4-BE49-F238E27FC236}">
              <a16:creationId xmlns:a16="http://schemas.microsoft.com/office/drawing/2014/main" id="{780460C5-BE1B-58E5-BA57-BE436CF7EF3D}"/>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086850" y="1019175"/>
          <a:ext cx="476250" cy="504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161925</xdr:colOff>
      <xdr:row>3</xdr:row>
      <xdr:rowOff>295275</xdr:rowOff>
    </xdr:from>
    <xdr:to>
      <xdr:col>10</xdr:col>
      <xdr:colOff>504825</xdr:colOff>
      <xdr:row>3</xdr:row>
      <xdr:rowOff>619125</xdr:rowOff>
    </xdr:to>
    <xdr:pic>
      <xdr:nvPicPr>
        <xdr:cNvPr id="187168" name="Picture 10">
          <a:extLst>
            <a:ext uri="{FF2B5EF4-FFF2-40B4-BE49-F238E27FC236}">
              <a16:creationId xmlns:a16="http://schemas.microsoft.com/office/drawing/2014/main" id="{1BD7F4F4-4687-13F9-227B-DFE7F84497C9}"/>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410200" y="1143000"/>
          <a:ext cx="97155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171450</xdr:colOff>
      <xdr:row>3</xdr:row>
      <xdr:rowOff>295275</xdr:rowOff>
    </xdr:from>
    <xdr:to>
      <xdr:col>9</xdr:col>
      <xdr:colOff>485775</xdr:colOff>
      <xdr:row>3</xdr:row>
      <xdr:rowOff>609600</xdr:rowOff>
    </xdr:to>
    <xdr:pic>
      <xdr:nvPicPr>
        <xdr:cNvPr id="187169" name="Picture 11">
          <a:extLst>
            <a:ext uri="{FF2B5EF4-FFF2-40B4-BE49-F238E27FC236}">
              <a16:creationId xmlns:a16="http://schemas.microsoft.com/office/drawing/2014/main" id="{460DF74D-0C63-ADEE-08D6-B4526DD3E45F}"/>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419725" y="1143000"/>
          <a:ext cx="314325"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10</xdr:col>
      <xdr:colOff>161925</xdr:colOff>
      <xdr:row>3</xdr:row>
      <xdr:rowOff>295275</xdr:rowOff>
    </xdr:from>
    <xdr:to>
      <xdr:col>10</xdr:col>
      <xdr:colOff>485775</xdr:colOff>
      <xdr:row>3</xdr:row>
      <xdr:rowOff>619125</xdr:rowOff>
    </xdr:to>
    <xdr:pic>
      <xdr:nvPicPr>
        <xdr:cNvPr id="187170" name="Picture 12">
          <a:extLst>
            <a:ext uri="{FF2B5EF4-FFF2-40B4-BE49-F238E27FC236}">
              <a16:creationId xmlns:a16="http://schemas.microsoft.com/office/drawing/2014/main" id="{F9B00AA3-B22E-09CF-F4C7-3C14F0B8E93C}"/>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6038850" y="1143000"/>
          <a:ext cx="32385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123825</xdr:colOff>
      <xdr:row>3</xdr:row>
      <xdr:rowOff>285750</xdr:rowOff>
    </xdr:from>
    <xdr:to>
      <xdr:col>13</xdr:col>
      <xdr:colOff>495300</xdr:colOff>
      <xdr:row>3</xdr:row>
      <xdr:rowOff>609600</xdr:rowOff>
    </xdr:to>
    <xdr:pic>
      <xdr:nvPicPr>
        <xdr:cNvPr id="187171" name="Picture 10">
          <a:extLst>
            <a:ext uri="{FF2B5EF4-FFF2-40B4-BE49-F238E27FC236}">
              <a16:creationId xmlns:a16="http://schemas.microsoft.com/office/drawing/2014/main" id="{A4F91006-FC41-F754-147F-98357ADB281E}"/>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277100" y="1133475"/>
          <a:ext cx="97155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133350</xdr:colOff>
      <xdr:row>3</xdr:row>
      <xdr:rowOff>285750</xdr:rowOff>
    </xdr:from>
    <xdr:to>
      <xdr:col>12</xdr:col>
      <xdr:colOff>447675</xdr:colOff>
      <xdr:row>3</xdr:row>
      <xdr:rowOff>600075</xdr:rowOff>
    </xdr:to>
    <xdr:pic>
      <xdr:nvPicPr>
        <xdr:cNvPr id="187172" name="Picture 11">
          <a:extLst>
            <a:ext uri="{FF2B5EF4-FFF2-40B4-BE49-F238E27FC236}">
              <a16:creationId xmlns:a16="http://schemas.microsoft.com/office/drawing/2014/main" id="{5F6DA891-D5A3-FF5E-BF40-80B1D9CDC1D1}"/>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7286625" y="1133475"/>
          <a:ext cx="314325"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152400</xdr:colOff>
      <xdr:row>3</xdr:row>
      <xdr:rowOff>285750</xdr:rowOff>
    </xdr:from>
    <xdr:to>
      <xdr:col>13</xdr:col>
      <xdr:colOff>476250</xdr:colOff>
      <xdr:row>3</xdr:row>
      <xdr:rowOff>609600</xdr:rowOff>
    </xdr:to>
    <xdr:pic>
      <xdr:nvPicPr>
        <xdr:cNvPr id="187173" name="Picture 12">
          <a:extLst>
            <a:ext uri="{FF2B5EF4-FFF2-40B4-BE49-F238E27FC236}">
              <a16:creationId xmlns:a16="http://schemas.microsoft.com/office/drawing/2014/main" id="{54F85089-0162-9909-B112-4AA44DD89DD2}"/>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7905750" y="1133475"/>
          <a:ext cx="32385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xdr:from>
      <xdr:col>15</xdr:col>
      <xdr:colOff>9525</xdr:colOff>
      <xdr:row>3</xdr:row>
      <xdr:rowOff>9525</xdr:rowOff>
    </xdr:from>
    <xdr:to>
      <xdr:col>15</xdr:col>
      <xdr:colOff>723900</xdr:colOff>
      <xdr:row>4</xdr:row>
      <xdr:rowOff>0</xdr:rowOff>
    </xdr:to>
    <xdr:pic>
      <xdr:nvPicPr>
        <xdr:cNvPr id="188182" name="Picture 1">
          <a:extLst>
            <a:ext uri="{FF2B5EF4-FFF2-40B4-BE49-F238E27FC236}">
              <a16:creationId xmlns:a16="http://schemas.microsoft.com/office/drawing/2014/main" id="{1C814F97-5C98-58FC-A8E2-CC69026A31C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010650" y="857250"/>
          <a:ext cx="63817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476250</xdr:colOff>
      <xdr:row>5</xdr:row>
      <xdr:rowOff>28575</xdr:rowOff>
    </xdr:from>
    <xdr:to>
      <xdr:col>6</xdr:col>
      <xdr:colOff>523875</xdr:colOff>
      <xdr:row>5</xdr:row>
      <xdr:rowOff>228600</xdr:rowOff>
    </xdr:to>
    <xdr:sp macro="" textlink="">
      <xdr:nvSpPr>
        <xdr:cNvPr id="188183" name="Freeform 2">
          <a:extLst>
            <a:ext uri="{FF2B5EF4-FFF2-40B4-BE49-F238E27FC236}">
              <a16:creationId xmlns:a16="http://schemas.microsoft.com/office/drawing/2014/main" id="{E1B81FE1-E5EF-CBBE-6553-91B9D67C747D}"/>
            </a:ext>
          </a:extLst>
        </xdr:cNvPr>
        <xdr:cNvSpPr>
          <a:spLocks noChangeArrowheads="1"/>
        </xdr:cNvSpPr>
      </xdr:nvSpPr>
      <xdr:spPr bwMode="auto">
        <a:xfrm>
          <a:off x="4133850" y="1866900"/>
          <a:ext cx="47625" cy="200025"/>
        </a:xfrm>
        <a:custGeom>
          <a:avLst/>
          <a:gdLst>
            <a:gd name="T0" fmla="*/ 0 w 443"/>
            <a:gd name="T1" fmla="*/ 2147483646 h 554"/>
            <a:gd name="T2" fmla="*/ 0 w 443"/>
            <a:gd name="T3" fmla="*/ 0 h 554"/>
            <a:gd name="T4" fmla="*/ 2147483646 w 443"/>
            <a:gd name="T5" fmla="*/ 2147483646 h 554"/>
            <a:gd name="T6" fmla="*/ 0 w 443"/>
            <a:gd name="T7" fmla="*/ 2147483646 h 554"/>
            <a:gd name="T8" fmla="*/ 0 60000 65536"/>
            <a:gd name="T9" fmla="*/ 0 60000 65536"/>
            <a:gd name="T10" fmla="*/ 0 60000 65536"/>
            <a:gd name="T11" fmla="*/ 0 60000 65536"/>
            <a:gd name="T12" fmla="*/ 0 w 443"/>
            <a:gd name="T13" fmla="*/ 0 h 554"/>
            <a:gd name="T14" fmla="*/ 443 w 443"/>
            <a:gd name="T15" fmla="*/ 554 h 554"/>
          </a:gdLst>
          <a:ahLst/>
          <a:cxnLst>
            <a:cxn ang="T8">
              <a:pos x="T0" y="T1"/>
            </a:cxn>
            <a:cxn ang="T9">
              <a:pos x="T2" y="T3"/>
            </a:cxn>
            <a:cxn ang="T10">
              <a:pos x="T4" y="T5"/>
            </a:cxn>
            <a:cxn ang="T11">
              <a:pos x="T6" y="T7"/>
            </a:cxn>
          </a:cxnLst>
          <a:rect l="T12" t="T13" r="T14" b="T15"/>
          <a:pathLst>
            <a:path w="443" h="554">
              <a:moveTo>
                <a:pt x="0" y="553"/>
              </a:moveTo>
              <a:lnTo>
                <a:pt x="0" y="0"/>
              </a:lnTo>
              <a:lnTo>
                <a:pt x="442" y="278"/>
              </a:lnTo>
              <a:lnTo>
                <a:pt x="0" y="553"/>
              </a:lnTo>
            </a:path>
          </a:pathLst>
        </a:custGeom>
        <a:solidFill>
          <a:srgbClr val="FFFFFF"/>
        </a:solidFill>
        <a:ln w="9360">
          <a:solidFill>
            <a:srgbClr val="000000"/>
          </a:solidFill>
          <a:round/>
          <a:headEnd/>
          <a:tailEnd/>
        </a:ln>
      </xdr:spPr>
    </xdr:sp>
    <xdr:clientData/>
  </xdr:twoCellAnchor>
  <xdr:twoCellAnchor>
    <xdr:from>
      <xdr:col>6</xdr:col>
      <xdr:colOff>419100</xdr:colOff>
      <xdr:row>21</xdr:row>
      <xdr:rowOff>47625</xdr:rowOff>
    </xdr:from>
    <xdr:to>
      <xdr:col>6</xdr:col>
      <xdr:colOff>523875</xdr:colOff>
      <xdr:row>21</xdr:row>
      <xdr:rowOff>228600</xdr:rowOff>
    </xdr:to>
    <xdr:sp macro="" textlink="">
      <xdr:nvSpPr>
        <xdr:cNvPr id="188184" name="Freeform 3">
          <a:extLst>
            <a:ext uri="{FF2B5EF4-FFF2-40B4-BE49-F238E27FC236}">
              <a16:creationId xmlns:a16="http://schemas.microsoft.com/office/drawing/2014/main" id="{EB8B2982-3078-D2F0-7807-BAB31A5D7B1E}"/>
            </a:ext>
          </a:extLst>
        </xdr:cNvPr>
        <xdr:cNvSpPr>
          <a:spLocks noChangeArrowheads="1"/>
        </xdr:cNvSpPr>
      </xdr:nvSpPr>
      <xdr:spPr bwMode="auto">
        <a:xfrm>
          <a:off x="4076700" y="6477000"/>
          <a:ext cx="104775" cy="180975"/>
        </a:xfrm>
        <a:custGeom>
          <a:avLst/>
          <a:gdLst>
            <a:gd name="T0" fmla="*/ 0 w 302"/>
            <a:gd name="T1" fmla="*/ 2147483646 h 502"/>
            <a:gd name="T2" fmla="*/ 0 w 302"/>
            <a:gd name="T3" fmla="*/ 0 h 502"/>
            <a:gd name="T4" fmla="*/ 2147483646 w 302"/>
            <a:gd name="T5" fmla="*/ 2147483646 h 502"/>
            <a:gd name="T6" fmla="*/ 0 w 302"/>
            <a:gd name="T7" fmla="*/ 2147483646 h 502"/>
            <a:gd name="T8" fmla="*/ 0 60000 65536"/>
            <a:gd name="T9" fmla="*/ 0 60000 65536"/>
            <a:gd name="T10" fmla="*/ 0 60000 65536"/>
            <a:gd name="T11" fmla="*/ 0 60000 65536"/>
            <a:gd name="T12" fmla="*/ 0 w 302"/>
            <a:gd name="T13" fmla="*/ 0 h 502"/>
            <a:gd name="T14" fmla="*/ 302 w 302"/>
            <a:gd name="T15" fmla="*/ 502 h 502"/>
          </a:gdLst>
          <a:ahLst/>
          <a:cxnLst>
            <a:cxn ang="T8">
              <a:pos x="T0" y="T1"/>
            </a:cxn>
            <a:cxn ang="T9">
              <a:pos x="T2" y="T3"/>
            </a:cxn>
            <a:cxn ang="T10">
              <a:pos x="T4" y="T5"/>
            </a:cxn>
            <a:cxn ang="T11">
              <a:pos x="T6" y="T7"/>
            </a:cxn>
          </a:cxnLst>
          <a:rect l="T12" t="T13" r="T14" b="T15"/>
          <a:pathLst>
            <a:path w="302" h="502">
              <a:moveTo>
                <a:pt x="0" y="501"/>
              </a:moveTo>
              <a:lnTo>
                <a:pt x="0" y="0"/>
              </a:lnTo>
              <a:lnTo>
                <a:pt x="301" y="252"/>
              </a:lnTo>
              <a:lnTo>
                <a:pt x="0" y="501"/>
              </a:lnTo>
            </a:path>
          </a:pathLst>
        </a:custGeom>
        <a:solidFill>
          <a:srgbClr val="FFFFFF"/>
        </a:solidFill>
        <a:ln w="9360">
          <a:solidFill>
            <a:srgbClr val="000000"/>
          </a:solidFill>
          <a:round/>
          <a:headEnd/>
          <a:tailEnd/>
        </a:ln>
      </xdr:spPr>
    </xdr:sp>
    <xdr:clientData/>
  </xdr:twoCellAnchor>
  <xdr:twoCellAnchor>
    <xdr:from>
      <xdr:col>6</xdr:col>
      <xdr:colOff>419100</xdr:colOff>
      <xdr:row>21</xdr:row>
      <xdr:rowOff>47625</xdr:rowOff>
    </xdr:from>
    <xdr:to>
      <xdr:col>6</xdr:col>
      <xdr:colOff>523875</xdr:colOff>
      <xdr:row>21</xdr:row>
      <xdr:rowOff>228600</xdr:rowOff>
    </xdr:to>
    <xdr:sp macro="" textlink="">
      <xdr:nvSpPr>
        <xdr:cNvPr id="188185" name="Freeform 18">
          <a:extLst>
            <a:ext uri="{FF2B5EF4-FFF2-40B4-BE49-F238E27FC236}">
              <a16:creationId xmlns:a16="http://schemas.microsoft.com/office/drawing/2014/main" id="{7B9F8476-33BF-BE40-B2A1-875DE07E54B8}"/>
            </a:ext>
          </a:extLst>
        </xdr:cNvPr>
        <xdr:cNvSpPr>
          <a:spLocks noChangeArrowheads="1"/>
        </xdr:cNvSpPr>
      </xdr:nvSpPr>
      <xdr:spPr bwMode="auto">
        <a:xfrm>
          <a:off x="4076700" y="6477000"/>
          <a:ext cx="104775" cy="180975"/>
        </a:xfrm>
        <a:custGeom>
          <a:avLst/>
          <a:gdLst>
            <a:gd name="T0" fmla="*/ 0 w 302"/>
            <a:gd name="T1" fmla="*/ 2147483646 h 502"/>
            <a:gd name="T2" fmla="*/ 0 w 302"/>
            <a:gd name="T3" fmla="*/ 0 h 502"/>
            <a:gd name="T4" fmla="*/ 2147483646 w 302"/>
            <a:gd name="T5" fmla="*/ 2147483646 h 502"/>
            <a:gd name="T6" fmla="*/ 0 w 302"/>
            <a:gd name="T7" fmla="*/ 2147483646 h 502"/>
            <a:gd name="T8" fmla="*/ 0 60000 65536"/>
            <a:gd name="T9" fmla="*/ 0 60000 65536"/>
            <a:gd name="T10" fmla="*/ 0 60000 65536"/>
            <a:gd name="T11" fmla="*/ 0 60000 65536"/>
            <a:gd name="T12" fmla="*/ 0 w 302"/>
            <a:gd name="T13" fmla="*/ 0 h 502"/>
            <a:gd name="T14" fmla="*/ 302 w 302"/>
            <a:gd name="T15" fmla="*/ 502 h 502"/>
          </a:gdLst>
          <a:ahLst/>
          <a:cxnLst>
            <a:cxn ang="T8">
              <a:pos x="T0" y="T1"/>
            </a:cxn>
            <a:cxn ang="T9">
              <a:pos x="T2" y="T3"/>
            </a:cxn>
            <a:cxn ang="T10">
              <a:pos x="T4" y="T5"/>
            </a:cxn>
            <a:cxn ang="T11">
              <a:pos x="T6" y="T7"/>
            </a:cxn>
          </a:cxnLst>
          <a:rect l="T12" t="T13" r="T14" b="T15"/>
          <a:pathLst>
            <a:path w="302" h="502">
              <a:moveTo>
                <a:pt x="0" y="501"/>
              </a:moveTo>
              <a:lnTo>
                <a:pt x="0" y="0"/>
              </a:lnTo>
              <a:lnTo>
                <a:pt x="301" y="252"/>
              </a:lnTo>
              <a:lnTo>
                <a:pt x="0" y="501"/>
              </a:lnTo>
            </a:path>
          </a:pathLst>
        </a:custGeom>
        <a:solidFill>
          <a:srgbClr val="FFFFFF"/>
        </a:solidFill>
        <a:ln w="9360">
          <a:solidFill>
            <a:srgbClr val="000000"/>
          </a:solidFill>
          <a:round/>
          <a:headEnd/>
          <a:tailEnd/>
        </a:ln>
      </xdr:spPr>
    </xdr:sp>
    <xdr:clientData/>
  </xdr:twoCellAnchor>
  <xdr:twoCellAnchor>
    <xdr:from>
      <xdr:col>12</xdr:col>
      <xdr:colOff>438150</xdr:colOff>
      <xdr:row>26</xdr:row>
      <xdr:rowOff>47625</xdr:rowOff>
    </xdr:from>
    <xdr:to>
      <xdr:col>13</xdr:col>
      <xdr:colOff>57150</xdr:colOff>
      <xdr:row>26</xdr:row>
      <xdr:rowOff>133350</xdr:rowOff>
    </xdr:to>
    <xdr:sp macro="" textlink="">
      <xdr:nvSpPr>
        <xdr:cNvPr id="188186" name="Freeform 19">
          <a:extLst>
            <a:ext uri="{FF2B5EF4-FFF2-40B4-BE49-F238E27FC236}">
              <a16:creationId xmlns:a16="http://schemas.microsoft.com/office/drawing/2014/main" id="{33B35754-D1A3-2011-0382-6CCD522B5F16}"/>
            </a:ext>
          </a:extLst>
        </xdr:cNvPr>
        <xdr:cNvSpPr>
          <a:spLocks noChangeArrowheads="1"/>
        </xdr:cNvSpPr>
      </xdr:nvSpPr>
      <xdr:spPr bwMode="auto">
        <a:xfrm>
          <a:off x="7591425" y="7134225"/>
          <a:ext cx="219075" cy="0"/>
        </a:xfrm>
        <a:custGeom>
          <a:avLst/>
          <a:gdLst>
            <a:gd name="T0" fmla="*/ 2147483646 w 358"/>
            <a:gd name="T1" fmla="*/ 0 h 239"/>
            <a:gd name="T2" fmla="*/ 0 w 358"/>
            <a:gd name="T3" fmla="*/ 0 h 239"/>
            <a:gd name="T4" fmla="*/ 0 w 358"/>
            <a:gd name="T5" fmla="*/ 0 h 239"/>
            <a:gd name="T6" fmla="*/ 2147483646 w 358"/>
            <a:gd name="T7" fmla="*/ 0 h 239"/>
            <a:gd name="T8" fmla="*/ 2147483646 w 358"/>
            <a:gd name="T9" fmla="*/ 0 h 239"/>
            <a:gd name="T10" fmla="*/ 2147483646 w 358"/>
            <a:gd name="T11" fmla="*/ 0 h 239"/>
            <a:gd name="T12" fmla="*/ 0 w 358"/>
            <a:gd name="T13" fmla="*/ 0 h 239"/>
            <a:gd name="T14" fmla="*/ 0 w 358"/>
            <a:gd name="T15" fmla="*/ 0 h 239"/>
            <a:gd name="T16" fmla="*/ 2147483646 w 358"/>
            <a:gd name="T17" fmla="*/ 0 h 239"/>
            <a:gd name="T18" fmla="*/ 2147483646 w 358"/>
            <a:gd name="T19" fmla="*/ 0 h 239"/>
            <a:gd name="T20" fmla="*/ 0 60000 65536"/>
            <a:gd name="T21" fmla="*/ 0 60000 65536"/>
            <a:gd name="T22" fmla="*/ 0 60000 65536"/>
            <a:gd name="T23" fmla="*/ 0 60000 65536"/>
            <a:gd name="T24" fmla="*/ 0 60000 65536"/>
            <a:gd name="T25" fmla="*/ 0 60000 65536"/>
            <a:gd name="T26" fmla="*/ 0 60000 65536"/>
            <a:gd name="T27" fmla="*/ 0 60000 65536"/>
            <a:gd name="T28" fmla="*/ 0 60000 65536"/>
            <a:gd name="T29" fmla="*/ 0 60000 65536"/>
            <a:gd name="T30" fmla="*/ 0 w 358"/>
            <a:gd name="T31" fmla="*/ 0 h 239"/>
            <a:gd name="T32" fmla="*/ 358 w 358"/>
            <a:gd name="T33" fmla="*/ 0 h 239"/>
          </a:gdLst>
          <a:ahLst/>
          <a:cxnLst>
            <a:cxn ang="T20">
              <a:pos x="T0" y="T1"/>
            </a:cxn>
            <a:cxn ang="T21">
              <a:pos x="T2" y="T3"/>
            </a:cxn>
            <a:cxn ang="T22">
              <a:pos x="T4" y="T5"/>
            </a:cxn>
            <a:cxn ang="T23">
              <a:pos x="T6" y="T7"/>
            </a:cxn>
            <a:cxn ang="T24">
              <a:pos x="T8" y="T9"/>
            </a:cxn>
            <a:cxn ang="T25">
              <a:pos x="T10" y="T11"/>
            </a:cxn>
            <a:cxn ang="T26">
              <a:pos x="T12" y="T13"/>
            </a:cxn>
            <a:cxn ang="T27">
              <a:pos x="T14" y="T15"/>
            </a:cxn>
            <a:cxn ang="T28">
              <a:pos x="T16" y="T17"/>
            </a:cxn>
            <a:cxn ang="T29">
              <a:pos x="T18" y="T19"/>
            </a:cxn>
          </a:cxnLst>
          <a:rect l="T30" t="T31" r="T32" b="T33"/>
          <a:pathLst>
            <a:path w="358" h="239">
              <a:moveTo>
                <a:pt x="357" y="238"/>
              </a:moveTo>
              <a:lnTo>
                <a:pt x="0" y="238"/>
              </a:lnTo>
              <a:lnTo>
                <a:pt x="0" y="173"/>
              </a:lnTo>
              <a:lnTo>
                <a:pt x="357" y="173"/>
              </a:lnTo>
              <a:lnTo>
                <a:pt x="357" y="238"/>
              </a:lnTo>
              <a:close/>
              <a:moveTo>
                <a:pt x="357" y="63"/>
              </a:moveTo>
              <a:lnTo>
                <a:pt x="0" y="63"/>
              </a:lnTo>
              <a:lnTo>
                <a:pt x="0" y="0"/>
              </a:lnTo>
              <a:lnTo>
                <a:pt x="357" y="0"/>
              </a:lnTo>
              <a:lnTo>
                <a:pt x="357" y="63"/>
              </a:lnTo>
              <a:close/>
            </a:path>
          </a:pathLst>
        </a:custGeom>
        <a:solidFill>
          <a:srgbClr val="000000"/>
        </a:solidFill>
        <a:ln w="9360">
          <a:solidFill>
            <a:srgbClr val="000000"/>
          </a:solidFill>
          <a:round/>
          <a:headEnd/>
          <a:tailEnd/>
        </a:ln>
      </xdr:spPr>
    </xdr:sp>
    <xdr:clientData/>
  </xdr:twoCellAnchor>
  <xdr:twoCellAnchor>
    <xdr:from>
      <xdr:col>12</xdr:col>
      <xdr:colOff>438150</xdr:colOff>
      <xdr:row>26</xdr:row>
      <xdr:rowOff>47625</xdr:rowOff>
    </xdr:from>
    <xdr:to>
      <xdr:col>13</xdr:col>
      <xdr:colOff>57150</xdr:colOff>
      <xdr:row>26</xdr:row>
      <xdr:rowOff>133350</xdr:rowOff>
    </xdr:to>
    <xdr:sp macro="" textlink="">
      <xdr:nvSpPr>
        <xdr:cNvPr id="188187" name="Freeform 20">
          <a:extLst>
            <a:ext uri="{FF2B5EF4-FFF2-40B4-BE49-F238E27FC236}">
              <a16:creationId xmlns:a16="http://schemas.microsoft.com/office/drawing/2014/main" id="{E4DAB059-E5CB-8970-E6A8-DA368C6A0817}"/>
            </a:ext>
          </a:extLst>
        </xdr:cNvPr>
        <xdr:cNvSpPr>
          <a:spLocks noChangeArrowheads="1"/>
        </xdr:cNvSpPr>
      </xdr:nvSpPr>
      <xdr:spPr bwMode="auto">
        <a:xfrm>
          <a:off x="7591425" y="7134225"/>
          <a:ext cx="219075" cy="0"/>
        </a:xfrm>
        <a:custGeom>
          <a:avLst/>
          <a:gdLst>
            <a:gd name="T0" fmla="*/ 2147483646 w 358"/>
            <a:gd name="T1" fmla="*/ 0 h 239"/>
            <a:gd name="T2" fmla="*/ 0 w 358"/>
            <a:gd name="T3" fmla="*/ 0 h 239"/>
            <a:gd name="T4" fmla="*/ 0 w 358"/>
            <a:gd name="T5" fmla="*/ 0 h 239"/>
            <a:gd name="T6" fmla="*/ 2147483646 w 358"/>
            <a:gd name="T7" fmla="*/ 0 h 239"/>
            <a:gd name="T8" fmla="*/ 2147483646 w 358"/>
            <a:gd name="T9" fmla="*/ 0 h 239"/>
            <a:gd name="T10" fmla="*/ 2147483646 w 358"/>
            <a:gd name="T11" fmla="*/ 0 h 239"/>
            <a:gd name="T12" fmla="*/ 0 w 358"/>
            <a:gd name="T13" fmla="*/ 0 h 239"/>
            <a:gd name="T14" fmla="*/ 0 w 358"/>
            <a:gd name="T15" fmla="*/ 0 h 239"/>
            <a:gd name="T16" fmla="*/ 2147483646 w 358"/>
            <a:gd name="T17" fmla="*/ 0 h 239"/>
            <a:gd name="T18" fmla="*/ 2147483646 w 358"/>
            <a:gd name="T19" fmla="*/ 0 h 239"/>
            <a:gd name="T20" fmla="*/ 0 60000 65536"/>
            <a:gd name="T21" fmla="*/ 0 60000 65536"/>
            <a:gd name="T22" fmla="*/ 0 60000 65536"/>
            <a:gd name="T23" fmla="*/ 0 60000 65536"/>
            <a:gd name="T24" fmla="*/ 0 60000 65536"/>
            <a:gd name="T25" fmla="*/ 0 60000 65536"/>
            <a:gd name="T26" fmla="*/ 0 60000 65536"/>
            <a:gd name="T27" fmla="*/ 0 60000 65536"/>
            <a:gd name="T28" fmla="*/ 0 60000 65536"/>
            <a:gd name="T29" fmla="*/ 0 60000 65536"/>
            <a:gd name="T30" fmla="*/ 0 w 358"/>
            <a:gd name="T31" fmla="*/ 0 h 239"/>
            <a:gd name="T32" fmla="*/ 358 w 358"/>
            <a:gd name="T33" fmla="*/ 0 h 239"/>
          </a:gdLst>
          <a:ahLst/>
          <a:cxnLst>
            <a:cxn ang="T20">
              <a:pos x="T0" y="T1"/>
            </a:cxn>
            <a:cxn ang="T21">
              <a:pos x="T2" y="T3"/>
            </a:cxn>
            <a:cxn ang="T22">
              <a:pos x="T4" y="T5"/>
            </a:cxn>
            <a:cxn ang="T23">
              <a:pos x="T6" y="T7"/>
            </a:cxn>
            <a:cxn ang="T24">
              <a:pos x="T8" y="T9"/>
            </a:cxn>
            <a:cxn ang="T25">
              <a:pos x="T10" y="T11"/>
            </a:cxn>
            <a:cxn ang="T26">
              <a:pos x="T12" y="T13"/>
            </a:cxn>
            <a:cxn ang="T27">
              <a:pos x="T14" y="T15"/>
            </a:cxn>
            <a:cxn ang="T28">
              <a:pos x="T16" y="T17"/>
            </a:cxn>
            <a:cxn ang="T29">
              <a:pos x="T18" y="T19"/>
            </a:cxn>
          </a:cxnLst>
          <a:rect l="T30" t="T31" r="T32" b="T33"/>
          <a:pathLst>
            <a:path w="358" h="239">
              <a:moveTo>
                <a:pt x="357" y="238"/>
              </a:moveTo>
              <a:lnTo>
                <a:pt x="0" y="238"/>
              </a:lnTo>
              <a:lnTo>
                <a:pt x="0" y="173"/>
              </a:lnTo>
              <a:lnTo>
                <a:pt x="357" y="173"/>
              </a:lnTo>
              <a:lnTo>
                <a:pt x="357" y="238"/>
              </a:lnTo>
              <a:close/>
              <a:moveTo>
                <a:pt x="357" y="63"/>
              </a:moveTo>
              <a:lnTo>
                <a:pt x="0" y="63"/>
              </a:lnTo>
              <a:lnTo>
                <a:pt x="0" y="0"/>
              </a:lnTo>
              <a:lnTo>
                <a:pt x="357" y="0"/>
              </a:lnTo>
              <a:lnTo>
                <a:pt x="357" y="63"/>
              </a:lnTo>
              <a:close/>
            </a:path>
          </a:pathLst>
        </a:custGeom>
        <a:solidFill>
          <a:srgbClr val="000000"/>
        </a:solidFill>
        <a:ln w="9360">
          <a:solidFill>
            <a:srgbClr val="000000"/>
          </a:solidFill>
          <a:round/>
          <a:headEnd/>
          <a:tailEnd/>
        </a:ln>
      </xdr:spPr>
    </xdr:sp>
    <xdr:clientData/>
  </xdr:twoCellAnchor>
  <xdr:twoCellAnchor>
    <xdr:from>
      <xdr:col>12</xdr:col>
      <xdr:colOff>438150</xdr:colOff>
      <xdr:row>26</xdr:row>
      <xdr:rowOff>47625</xdr:rowOff>
    </xdr:from>
    <xdr:to>
      <xdr:col>13</xdr:col>
      <xdr:colOff>57150</xdr:colOff>
      <xdr:row>26</xdr:row>
      <xdr:rowOff>133350</xdr:rowOff>
    </xdr:to>
    <xdr:sp macro="" textlink="">
      <xdr:nvSpPr>
        <xdr:cNvPr id="188188" name="Freeform 44">
          <a:extLst>
            <a:ext uri="{FF2B5EF4-FFF2-40B4-BE49-F238E27FC236}">
              <a16:creationId xmlns:a16="http://schemas.microsoft.com/office/drawing/2014/main" id="{78F01D67-7085-E8C6-1D7D-C6114078F146}"/>
            </a:ext>
          </a:extLst>
        </xdr:cNvPr>
        <xdr:cNvSpPr>
          <a:spLocks noChangeArrowheads="1"/>
        </xdr:cNvSpPr>
      </xdr:nvSpPr>
      <xdr:spPr bwMode="auto">
        <a:xfrm>
          <a:off x="7591425" y="7134225"/>
          <a:ext cx="219075" cy="0"/>
        </a:xfrm>
        <a:custGeom>
          <a:avLst/>
          <a:gdLst>
            <a:gd name="T0" fmla="*/ 2147483646 w 358"/>
            <a:gd name="T1" fmla="*/ 0 h 239"/>
            <a:gd name="T2" fmla="*/ 0 w 358"/>
            <a:gd name="T3" fmla="*/ 0 h 239"/>
            <a:gd name="T4" fmla="*/ 0 w 358"/>
            <a:gd name="T5" fmla="*/ 0 h 239"/>
            <a:gd name="T6" fmla="*/ 2147483646 w 358"/>
            <a:gd name="T7" fmla="*/ 0 h 239"/>
            <a:gd name="T8" fmla="*/ 2147483646 w 358"/>
            <a:gd name="T9" fmla="*/ 0 h 239"/>
            <a:gd name="T10" fmla="*/ 2147483646 w 358"/>
            <a:gd name="T11" fmla="*/ 0 h 239"/>
            <a:gd name="T12" fmla="*/ 0 w 358"/>
            <a:gd name="T13" fmla="*/ 0 h 239"/>
            <a:gd name="T14" fmla="*/ 0 w 358"/>
            <a:gd name="T15" fmla="*/ 0 h 239"/>
            <a:gd name="T16" fmla="*/ 2147483646 w 358"/>
            <a:gd name="T17" fmla="*/ 0 h 239"/>
            <a:gd name="T18" fmla="*/ 2147483646 w 358"/>
            <a:gd name="T19" fmla="*/ 0 h 239"/>
            <a:gd name="T20" fmla="*/ 0 60000 65536"/>
            <a:gd name="T21" fmla="*/ 0 60000 65536"/>
            <a:gd name="T22" fmla="*/ 0 60000 65536"/>
            <a:gd name="T23" fmla="*/ 0 60000 65536"/>
            <a:gd name="T24" fmla="*/ 0 60000 65536"/>
            <a:gd name="T25" fmla="*/ 0 60000 65536"/>
            <a:gd name="T26" fmla="*/ 0 60000 65536"/>
            <a:gd name="T27" fmla="*/ 0 60000 65536"/>
            <a:gd name="T28" fmla="*/ 0 60000 65536"/>
            <a:gd name="T29" fmla="*/ 0 60000 65536"/>
            <a:gd name="T30" fmla="*/ 0 w 358"/>
            <a:gd name="T31" fmla="*/ 0 h 239"/>
            <a:gd name="T32" fmla="*/ 358 w 358"/>
            <a:gd name="T33" fmla="*/ 0 h 239"/>
          </a:gdLst>
          <a:ahLst/>
          <a:cxnLst>
            <a:cxn ang="T20">
              <a:pos x="T0" y="T1"/>
            </a:cxn>
            <a:cxn ang="T21">
              <a:pos x="T2" y="T3"/>
            </a:cxn>
            <a:cxn ang="T22">
              <a:pos x="T4" y="T5"/>
            </a:cxn>
            <a:cxn ang="T23">
              <a:pos x="T6" y="T7"/>
            </a:cxn>
            <a:cxn ang="T24">
              <a:pos x="T8" y="T9"/>
            </a:cxn>
            <a:cxn ang="T25">
              <a:pos x="T10" y="T11"/>
            </a:cxn>
            <a:cxn ang="T26">
              <a:pos x="T12" y="T13"/>
            </a:cxn>
            <a:cxn ang="T27">
              <a:pos x="T14" y="T15"/>
            </a:cxn>
            <a:cxn ang="T28">
              <a:pos x="T16" y="T17"/>
            </a:cxn>
            <a:cxn ang="T29">
              <a:pos x="T18" y="T19"/>
            </a:cxn>
          </a:cxnLst>
          <a:rect l="T30" t="T31" r="T32" b="T33"/>
          <a:pathLst>
            <a:path w="358" h="239">
              <a:moveTo>
                <a:pt x="357" y="238"/>
              </a:moveTo>
              <a:lnTo>
                <a:pt x="0" y="238"/>
              </a:lnTo>
              <a:lnTo>
                <a:pt x="0" y="173"/>
              </a:lnTo>
              <a:lnTo>
                <a:pt x="357" y="173"/>
              </a:lnTo>
              <a:lnTo>
                <a:pt x="357" y="238"/>
              </a:lnTo>
              <a:close/>
              <a:moveTo>
                <a:pt x="357" y="63"/>
              </a:moveTo>
              <a:lnTo>
                <a:pt x="0" y="63"/>
              </a:lnTo>
              <a:lnTo>
                <a:pt x="0" y="0"/>
              </a:lnTo>
              <a:lnTo>
                <a:pt x="357" y="0"/>
              </a:lnTo>
              <a:lnTo>
                <a:pt x="357" y="63"/>
              </a:lnTo>
              <a:close/>
            </a:path>
          </a:pathLst>
        </a:custGeom>
        <a:solidFill>
          <a:srgbClr val="000000"/>
        </a:solidFill>
        <a:ln w="9360">
          <a:solidFill>
            <a:srgbClr val="000000"/>
          </a:solidFill>
          <a:round/>
          <a:headEnd/>
          <a:tailEnd/>
        </a:ln>
      </xdr:spPr>
    </xdr:sp>
    <xdr:clientData/>
  </xdr:twoCellAnchor>
  <xdr:twoCellAnchor>
    <xdr:from>
      <xdr:col>15</xdr:col>
      <xdr:colOff>9525</xdr:colOff>
      <xdr:row>3</xdr:row>
      <xdr:rowOff>9525</xdr:rowOff>
    </xdr:from>
    <xdr:to>
      <xdr:col>15</xdr:col>
      <xdr:colOff>723900</xdr:colOff>
      <xdr:row>4</xdr:row>
      <xdr:rowOff>0</xdr:rowOff>
    </xdr:to>
    <xdr:pic>
      <xdr:nvPicPr>
        <xdr:cNvPr id="188189" name="Picture 1">
          <a:extLst>
            <a:ext uri="{FF2B5EF4-FFF2-40B4-BE49-F238E27FC236}">
              <a16:creationId xmlns:a16="http://schemas.microsoft.com/office/drawing/2014/main" id="{1145259B-1041-0219-5A2A-BA55C622F74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010650" y="857250"/>
          <a:ext cx="63817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133350</xdr:colOff>
      <xdr:row>3</xdr:row>
      <xdr:rowOff>304800</xdr:rowOff>
    </xdr:from>
    <xdr:to>
      <xdr:col>11</xdr:col>
      <xdr:colOff>476250</xdr:colOff>
      <xdr:row>3</xdr:row>
      <xdr:rowOff>647700</xdr:rowOff>
    </xdr:to>
    <xdr:pic>
      <xdr:nvPicPr>
        <xdr:cNvPr id="188190" name="Picture 7">
          <a:extLst>
            <a:ext uri="{FF2B5EF4-FFF2-40B4-BE49-F238E27FC236}">
              <a16:creationId xmlns:a16="http://schemas.microsoft.com/office/drawing/2014/main" id="{2ECD01E5-8901-C543-C5C1-C06317D2A829}"/>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38925" y="1152525"/>
          <a:ext cx="3429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14</xdr:col>
      <xdr:colOff>133350</xdr:colOff>
      <xdr:row>3</xdr:row>
      <xdr:rowOff>295275</xdr:rowOff>
    </xdr:from>
    <xdr:to>
      <xdr:col>14</xdr:col>
      <xdr:colOff>476250</xdr:colOff>
      <xdr:row>3</xdr:row>
      <xdr:rowOff>638175</xdr:rowOff>
    </xdr:to>
    <xdr:pic>
      <xdr:nvPicPr>
        <xdr:cNvPr id="188191" name="Picture 8">
          <a:extLst>
            <a:ext uri="{FF2B5EF4-FFF2-40B4-BE49-F238E27FC236}">
              <a16:creationId xmlns:a16="http://schemas.microsoft.com/office/drawing/2014/main" id="{347E0050-8876-D4B9-1BEB-791590D54D4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486775" y="1143000"/>
          <a:ext cx="3429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15</xdr:col>
      <xdr:colOff>85725</xdr:colOff>
      <xdr:row>3</xdr:row>
      <xdr:rowOff>171450</xdr:rowOff>
    </xdr:from>
    <xdr:to>
      <xdr:col>15</xdr:col>
      <xdr:colOff>561975</xdr:colOff>
      <xdr:row>3</xdr:row>
      <xdr:rowOff>676275</xdr:rowOff>
    </xdr:to>
    <xdr:pic>
      <xdr:nvPicPr>
        <xdr:cNvPr id="188192" name="Picture 9">
          <a:extLst>
            <a:ext uri="{FF2B5EF4-FFF2-40B4-BE49-F238E27FC236}">
              <a16:creationId xmlns:a16="http://schemas.microsoft.com/office/drawing/2014/main" id="{0860A7DE-386F-BADE-AA02-7502FFFC2F22}"/>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086850" y="1019175"/>
          <a:ext cx="476250" cy="504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161925</xdr:colOff>
      <xdr:row>3</xdr:row>
      <xdr:rowOff>295275</xdr:rowOff>
    </xdr:from>
    <xdr:to>
      <xdr:col>10</xdr:col>
      <xdr:colOff>504825</xdr:colOff>
      <xdr:row>3</xdr:row>
      <xdr:rowOff>619125</xdr:rowOff>
    </xdr:to>
    <xdr:pic>
      <xdr:nvPicPr>
        <xdr:cNvPr id="188193" name="Picture 10">
          <a:extLst>
            <a:ext uri="{FF2B5EF4-FFF2-40B4-BE49-F238E27FC236}">
              <a16:creationId xmlns:a16="http://schemas.microsoft.com/office/drawing/2014/main" id="{772B4EA5-2FB3-1CD7-9205-3A82A71EE96E}"/>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410200" y="1143000"/>
          <a:ext cx="97155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171450</xdr:colOff>
      <xdr:row>3</xdr:row>
      <xdr:rowOff>295275</xdr:rowOff>
    </xdr:from>
    <xdr:to>
      <xdr:col>9</xdr:col>
      <xdr:colOff>485775</xdr:colOff>
      <xdr:row>3</xdr:row>
      <xdr:rowOff>609600</xdr:rowOff>
    </xdr:to>
    <xdr:pic>
      <xdr:nvPicPr>
        <xdr:cNvPr id="188194" name="Picture 11">
          <a:extLst>
            <a:ext uri="{FF2B5EF4-FFF2-40B4-BE49-F238E27FC236}">
              <a16:creationId xmlns:a16="http://schemas.microsoft.com/office/drawing/2014/main" id="{9DAE52AC-609D-1D65-F673-0619EB0ABD62}"/>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419725" y="1143000"/>
          <a:ext cx="314325"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10</xdr:col>
      <xdr:colOff>161925</xdr:colOff>
      <xdr:row>3</xdr:row>
      <xdr:rowOff>295275</xdr:rowOff>
    </xdr:from>
    <xdr:to>
      <xdr:col>10</xdr:col>
      <xdr:colOff>485775</xdr:colOff>
      <xdr:row>3</xdr:row>
      <xdr:rowOff>619125</xdr:rowOff>
    </xdr:to>
    <xdr:pic>
      <xdr:nvPicPr>
        <xdr:cNvPr id="188195" name="Picture 12">
          <a:extLst>
            <a:ext uri="{FF2B5EF4-FFF2-40B4-BE49-F238E27FC236}">
              <a16:creationId xmlns:a16="http://schemas.microsoft.com/office/drawing/2014/main" id="{2433DFE1-C9B7-E8A5-3011-E7DAFAFA9203}"/>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6038850" y="1143000"/>
          <a:ext cx="32385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123825</xdr:colOff>
      <xdr:row>3</xdr:row>
      <xdr:rowOff>285750</xdr:rowOff>
    </xdr:from>
    <xdr:to>
      <xdr:col>13</xdr:col>
      <xdr:colOff>495300</xdr:colOff>
      <xdr:row>3</xdr:row>
      <xdr:rowOff>609600</xdr:rowOff>
    </xdr:to>
    <xdr:pic>
      <xdr:nvPicPr>
        <xdr:cNvPr id="188196" name="Picture 10">
          <a:extLst>
            <a:ext uri="{FF2B5EF4-FFF2-40B4-BE49-F238E27FC236}">
              <a16:creationId xmlns:a16="http://schemas.microsoft.com/office/drawing/2014/main" id="{298C8708-7F08-9274-B991-CB21342F73F6}"/>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277100" y="1133475"/>
          <a:ext cx="97155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133350</xdr:colOff>
      <xdr:row>3</xdr:row>
      <xdr:rowOff>285750</xdr:rowOff>
    </xdr:from>
    <xdr:to>
      <xdr:col>12</xdr:col>
      <xdr:colOff>447675</xdr:colOff>
      <xdr:row>3</xdr:row>
      <xdr:rowOff>600075</xdr:rowOff>
    </xdr:to>
    <xdr:pic>
      <xdr:nvPicPr>
        <xdr:cNvPr id="188197" name="Picture 11">
          <a:extLst>
            <a:ext uri="{FF2B5EF4-FFF2-40B4-BE49-F238E27FC236}">
              <a16:creationId xmlns:a16="http://schemas.microsoft.com/office/drawing/2014/main" id="{3290F1EC-DB7B-525B-0DEE-9069AFF1DB3F}"/>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7286625" y="1133475"/>
          <a:ext cx="314325"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152400</xdr:colOff>
      <xdr:row>3</xdr:row>
      <xdr:rowOff>285750</xdr:rowOff>
    </xdr:from>
    <xdr:to>
      <xdr:col>13</xdr:col>
      <xdr:colOff>476250</xdr:colOff>
      <xdr:row>3</xdr:row>
      <xdr:rowOff>609600</xdr:rowOff>
    </xdr:to>
    <xdr:pic>
      <xdr:nvPicPr>
        <xdr:cNvPr id="188198" name="Picture 12">
          <a:extLst>
            <a:ext uri="{FF2B5EF4-FFF2-40B4-BE49-F238E27FC236}">
              <a16:creationId xmlns:a16="http://schemas.microsoft.com/office/drawing/2014/main" id="{64F86DFC-4078-7937-9EF9-E9846437F918}"/>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7905750" y="1133475"/>
          <a:ext cx="32385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1.xml><?xml version="1.0" encoding="utf-8"?>
<xdr:wsDr xmlns:xdr="http://schemas.openxmlformats.org/drawingml/2006/spreadsheetDrawing" xmlns:a="http://schemas.openxmlformats.org/drawingml/2006/main">
  <xdr:twoCellAnchor>
    <xdr:from>
      <xdr:col>15</xdr:col>
      <xdr:colOff>9525</xdr:colOff>
      <xdr:row>3</xdr:row>
      <xdr:rowOff>9525</xdr:rowOff>
    </xdr:from>
    <xdr:to>
      <xdr:col>15</xdr:col>
      <xdr:colOff>723900</xdr:colOff>
      <xdr:row>4</xdr:row>
      <xdr:rowOff>0</xdr:rowOff>
    </xdr:to>
    <xdr:pic>
      <xdr:nvPicPr>
        <xdr:cNvPr id="189204" name="Picture 1">
          <a:extLst>
            <a:ext uri="{FF2B5EF4-FFF2-40B4-BE49-F238E27FC236}">
              <a16:creationId xmlns:a16="http://schemas.microsoft.com/office/drawing/2014/main" id="{C25D5977-A64C-4842-4B6C-D56321A763E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010650" y="857250"/>
          <a:ext cx="63817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476250</xdr:colOff>
      <xdr:row>5</xdr:row>
      <xdr:rowOff>28575</xdr:rowOff>
    </xdr:from>
    <xdr:to>
      <xdr:col>6</xdr:col>
      <xdr:colOff>523875</xdr:colOff>
      <xdr:row>5</xdr:row>
      <xdr:rowOff>228600</xdr:rowOff>
    </xdr:to>
    <xdr:sp macro="" textlink="">
      <xdr:nvSpPr>
        <xdr:cNvPr id="189205" name="Freeform 2">
          <a:extLst>
            <a:ext uri="{FF2B5EF4-FFF2-40B4-BE49-F238E27FC236}">
              <a16:creationId xmlns:a16="http://schemas.microsoft.com/office/drawing/2014/main" id="{FEB0658D-2655-32DE-50BC-0193D6FB7474}"/>
            </a:ext>
          </a:extLst>
        </xdr:cNvPr>
        <xdr:cNvSpPr>
          <a:spLocks noChangeArrowheads="1"/>
        </xdr:cNvSpPr>
      </xdr:nvSpPr>
      <xdr:spPr bwMode="auto">
        <a:xfrm>
          <a:off x="4133850" y="1866900"/>
          <a:ext cx="47625" cy="200025"/>
        </a:xfrm>
        <a:custGeom>
          <a:avLst/>
          <a:gdLst>
            <a:gd name="T0" fmla="*/ 0 w 443"/>
            <a:gd name="T1" fmla="*/ 2147483646 h 554"/>
            <a:gd name="T2" fmla="*/ 0 w 443"/>
            <a:gd name="T3" fmla="*/ 0 h 554"/>
            <a:gd name="T4" fmla="*/ 2147483646 w 443"/>
            <a:gd name="T5" fmla="*/ 2147483646 h 554"/>
            <a:gd name="T6" fmla="*/ 0 w 443"/>
            <a:gd name="T7" fmla="*/ 2147483646 h 554"/>
            <a:gd name="T8" fmla="*/ 0 60000 65536"/>
            <a:gd name="T9" fmla="*/ 0 60000 65536"/>
            <a:gd name="T10" fmla="*/ 0 60000 65536"/>
            <a:gd name="T11" fmla="*/ 0 60000 65536"/>
            <a:gd name="T12" fmla="*/ 0 w 443"/>
            <a:gd name="T13" fmla="*/ 0 h 554"/>
            <a:gd name="T14" fmla="*/ 443 w 443"/>
            <a:gd name="T15" fmla="*/ 554 h 554"/>
          </a:gdLst>
          <a:ahLst/>
          <a:cxnLst>
            <a:cxn ang="T8">
              <a:pos x="T0" y="T1"/>
            </a:cxn>
            <a:cxn ang="T9">
              <a:pos x="T2" y="T3"/>
            </a:cxn>
            <a:cxn ang="T10">
              <a:pos x="T4" y="T5"/>
            </a:cxn>
            <a:cxn ang="T11">
              <a:pos x="T6" y="T7"/>
            </a:cxn>
          </a:cxnLst>
          <a:rect l="T12" t="T13" r="T14" b="T15"/>
          <a:pathLst>
            <a:path w="443" h="554">
              <a:moveTo>
                <a:pt x="0" y="553"/>
              </a:moveTo>
              <a:lnTo>
                <a:pt x="0" y="0"/>
              </a:lnTo>
              <a:lnTo>
                <a:pt x="442" y="278"/>
              </a:lnTo>
              <a:lnTo>
                <a:pt x="0" y="553"/>
              </a:lnTo>
            </a:path>
          </a:pathLst>
        </a:custGeom>
        <a:solidFill>
          <a:srgbClr val="FFFFFF"/>
        </a:solidFill>
        <a:ln w="9360">
          <a:solidFill>
            <a:srgbClr val="000000"/>
          </a:solidFill>
          <a:round/>
          <a:headEnd/>
          <a:tailEnd/>
        </a:ln>
      </xdr:spPr>
    </xdr:sp>
    <xdr:clientData/>
  </xdr:twoCellAnchor>
  <xdr:twoCellAnchor>
    <xdr:from>
      <xdr:col>6</xdr:col>
      <xdr:colOff>419100</xdr:colOff>
      <xdr:row>21</xdr:row>
      <xdr:rowOff>47625</xdr:rowOff>
    </xdr:from>
    <xdr:to>
      <xdr:col>6</xdr:col>
      <xdr:colOff>523875</xdr:colOff>
      <xdr:row>21</xdr:row>
      <xdr:rowOff>228600</xdr:rowOff>
    </xdr:to>
    <xdr:sp macro="" textlink="">
      <xdr:nvSpPr>
        <xdr:cNvPr id="189206" name="Freeform 3">
          <a:extLst>
            <a:ext uri="{FF2B5EF4-FFF2-40B4-BE49-F238E27FC236}">
              <a16:creationId xmlns:a16="http://schemas.microsoft.com/office/drawing/2014/main" id="{2D414669-645A-84DA-4B5B-C7E8CF5C5F37}"/>
            </a:ext>
          </a:extLst>
        </xdr:cNvPr>
        <xdr:cNvSpPr>
          <a:spLocks noChangeArrowheads="1"/>
        </xdr:cNvSpPr>
      </xdr:nvSpPr>
      <xdr:spPr bwMode="auto">
        <a:xfrm>
          <a:off x="4076700" y="6477000"/>
          <a:ext cx="104775" cy="180975"/>
        </a:xfrm>
        <a:custGeom>
          <a:avLst/>
          <a:gdLst>
            <a:gd name="T0" fmla="*/ 0 w 302"/>
            <a:gd name="T1" fmla="*/ 2147483646 h 502"/>
            <a:gd name="T2" fmla="*/ 0 w 302"/>
            <a:gd name="T3" fmla="*/ 0 h 502"/>
            <a:gd name="T4" fmla="*/ 2147483646 w 302"/>
            <a:gd name="T5" fmla="*/ 2147483646 h 502"/>
            <a:gd name="T6" fmla="*/ 0 w 302"/>
            <a:gd name="T7" fmla="*/ 2147483646 h 502"/>
            <a:gd name="T8" fmla="*/ 0 60000 65536"/>
            <a:gd name="T9" fmla="*/ 0 60000 65536"/>
            <a:gd name="T10" fmla="*/ 0 60000 65536"/>
            <a:gd name="T11" fmla="*/ 0 60000 65536"/>
            <a:gd name="T12" fmla="*/ 0 w 302"/>
            <a:gd name="T13" fmla="*/ 0 h 502"/>
            <a:gd name="T14" fmla="*/ 302 w 302"/>
            <a:gd name="T15" fmla="*/ 502 h 502"/>
          </a:gdLst>
          <a:ahLst/>
          <a:cxnLst>
            <a:cxn ang="T8">
              <a:pos x="T0" y="T1"/>
            </a:cxn>
            <a:cxn ang="T9">
              <a:pos x="T2" y="T3"/>
            </a:cxn>
            <a:cxn ang="T10">
              <a:pos x="T4" y="T5"/>
            </a:cxn>
            <a:cxn ang="T11">
              <a:pos x="T6" y="T7"/>
            </a:cxn>
          </a:cxnLst>
          <a:rect l="T12" t="T13" r="T14" b="T15"/>
          <a:pathLst>
            <a:path w="302" h="502">
              <a:moveTo>
                <a:pt x="0" y="501"/>
              </a:moveTo>
              <a:lnTo>
                <a:pt x="0" y="0"/>
              </a:lnTo>
              <a:lnTo>
                <a:pt x="301" y="252"/>
              </a:lnTo>
              <a:lnTo>
                <a:pt x="0" y="501"/>
              </a:lnTo>
            </a:path>
          </a:pathLst>
        </a:custGeom>
        <a:solidFill>
          <a:srgbClr val="FFFFFF"/>
        </a:solidFill>
        <a:ln w="9360">
          <a:solidFill>
            <a:srgbClr val="000000"/>
          </a:solidFill>
          <a:round/>
          <a:headEnd/>
          <a:tailEnd/>
        </a:ln>
      </xdr:spPr>
    </xdr:sp>
    <xdr:clientData/>
  </xdr:twoCellAnchor>
  <xdr:twoCellAnchor>
    <xdr:from>
      <xdr:col>6</xdr:col>
      <xdr:colOff>419100</xdr:colOff>
      <xdr:row>21</xdr:row>
      <xdr:rowOff>47625</xdr:rowOff>
    </xdr:from>
    <xdr:to>
      <xdr:col>6</xdr:col>
      <xdr:colOff>523875</xdr:colOff>
      <xdr:row>21</xdr:row>
      <xdr:rowOff>228600</xdr:rowOff>
    </xdr:to>
    <xdr:sp macro="" textlink="">
      <xdr:nvSpPr>
        <xdr:cNvPr id="189207" name="Freeform 18">
          <a:extLst>
            <a:ext uri="{FF2B5EF4-FFF2-40B4-BE49-F238E27FC236}">
              <a16:creationId xmlns:a16="http://schemas.microsoft.com/office/drawing/2014/main" id="{6B681EDE-4317-BDAA-7490-7FB4A8DF7BF1}"/>
            </a:ext>
          </a:extLst>
        </xdr:cNvPr>
        <xdr:cNvSpPr>
          <a:spLocks noChangeArrowheads="1"/>
        </xdr:cNvSpPr>
      </xdr:nvSpPr>
      <xdr:spPr bwMode="auto">
        <a:xfrm>
          <a:off x="4076700" y="6477000"/>
          <a:ext cx="104775" cy="180975"/>
        </a:xfrm>
        <a:custGeom>
          <a:avLst/>
          <a:gdLst>
            <a:gd name="T0" fmla="*/ 0 w 302"/>
            <a:gd name="T1" fmla="*/ 2147483646 h 502"/>
            <a:gd name="T2" fmla="*/ 0 w 302"/>
            <a:gd name="T3" fmla="*/ 0 h 502"/>
            <a:gd name="T4" fmla="*/ 2147483646 w 302"/>
            <a:gd name="T5" fmla="*/ 2147483646 h 502"/>
            <a:gd name="T6" fmla="*/ 0 w 302"/>
            <a:gd name="T7" fmla="*/ 2147483646 h 502"/>
            <a:gd name="T8" fmla="*/ 0 60000 65536"/>
            <a:gd name="T9" fmla="*/ 0 60000 65536"/>
            <a:gd name="T10" fmla="*/ 0 60000 65536"/>
            <a:gd name="T11" fmla="*/ 0 60000 65536"/>
            <a:gd name="T12" fmla="*/ 0 w 302"/>
            <a:gd name="T13" fmla="*/ 0 h 502"/>
            <a:gd name="T14" fmla="*/ 302 w 302"/>
            <a:gd name="T15" fmla="*/ 502 h 502"/>
          </a:gdLst>
          <a:ahLst/>
          <a:cxnLst>
            <a:cxn ang="T8">
              <a:pos x="T0" y="T1"/>
            </a:cxn>
            <a:cxn ang="T9">
              <a:pos x="T2" y="T3"/>
            </a:cxn>
            <a:cxn ang="T10">
              <a:pos x="T4" y="T5"/>
            </a:cxn>
            <a:cxn ang="T11">
              <a:pos x="T6" y="T7"/>
            </a:cxn>
          </a:cxnLst>
          <a:rect l="T12" t="T13" r="T14" b="T15"/>
          <a:pathLst>
            <a:path w="302" h="502">
              <a:moveTo>
                <a:pt x="0" y="501"/>
              </a:moveTo>
              <a:lnTo>
                <a:pt x="0" y="0"/>
              </a:lnTo>
              <a:lnTo>
                <a:pt x="301" y="252"/>
              </a:lnTo>
              <a:lnTo>
                <a:pt x="0" y="501"/>
              </a:lnTo>
            </a:path>
          </a:pathLst>
        </a:custGeom>
        <a:solidFill>
          <a:srgbClr val="FFFFFF"/>
        </a:solidFill>
        <a:ln w="9360">
          <a:solidFill>
            <a:srgbClr val="000000"/>
          </a:solidFill>
          <a:round/>
          <a:headEnd/>
          <a:tailEnd/>
        </a:ln>
      </xdr:spPr>
    </xdr:sp>
    <xdr:clientData/>
  </xdr:twoCellAnchor>
  <xdr:twoCellAnchor>
    <xdr:from>
      <xdr:col>12</xdr:col>
      <xdr:colOff>438150</xdr:colOff>
      <xdr:row>26</xdr:row>
      <xdr:rowOff>47625</xdr:rowOff>
    </xdr:from>
    <xdr:to>
      <xdr:col>13</xdr:col>
      <xdr:colOff>57150</xdr:colOff>
      <xdr:row>26</xdr:row>
      <xdr:rowOff>133350</xdr:rowOff>
    </xdr:to>
    <xdr:sp macro="" textlink="">
      <xdr:nvSpPr>
        <xdr:cNvPr id="189208" name="Freeform 19">
          <a:extLst>
            <a:ext uri="{FF2B5EF4-FFF2-40B4-BE49-F238E27FC236}">
              <a16:creationId xmlns:a16="http://schemas.microsoft.com/office/drawing/2014/main" id="{F131493D-897B-B731-86FF-41EA82ECE862}"/>
            </a:ext>
          </a:extLst>
        </xdr:cNvPr>
        <xdr:cNvSpPr>
          <a:spLocks noChangeArrowheads="1"/>
        </xdr:cNvSpPr>
      </xdr:nvSpPr>
      <xdr:spPr bwMode="auto">
        <a:xfrm>
          <a:off x="7591425" y="7134225"/>
          <a:ext cx="219075" cy="0"/>
        </a:xfrm>
        <a:custGeom>
          <a:avLst/>
          <a:gdLst>
            <a:gd name="T0" fmla="*/ 2147483646 w 358"/>
            <a:gd name="T1" fmla="*/ 0 h 239"/>
            <a:gd name="T2" fmla="*/ 0 w 358"/>
            <a:gd name="T3" fmla="*/ 0 h 239"/>
            <a:gd name="T4" fmla="*/ 0 w 358"/>
            <a:gd name="T5" fmla="*/ 0 h 239"/>
            <a:gd name="T6" fmla="*/ 2147483646 w 358"/>
            <a:gd name="T7" fmla="*/ 0 h 239"/>
            <a:gd name="T8" fmla="*/ 2147483646 w 358"/>
            <a:gd name="T9" fmla="*/ 0 h 239"/>
            <a:gd name="T10" fmla="*/ 2147483646 w 358"/>
            <a:gd name="T11" fmla="*/ 0 h 239"/>
            <a:gd name="T12" fmla="*/ 0 w 358"/>
            <a:gd name="T13" fmla="*/ 0 h 239"/>
            <a:gd name="T14" fmla="*/ 0 w 358"/>
            <a:gd name="T15" fmla="*/ 0 h 239"/>
            <a:gd name="T16" fmla="*/ 2147483646 w 358"/>
            <a:gd name="T17" fmla="*/ 0 h 239"/>
            <a:gd name="T18" fmla="*/ 2147483646 w 358"/>
            <a:gd name="T19" fmla="*/ 0 h 239"/>
            <a:gd name="T20" fmla="*/ 0 60000 65536"/>
            <a:gd name="T21" fmla="*/ 0 60000 65536"/>
            <a:gd name="T22" fmla="*/ 0 60000 65536"/>
            <a:gd name="T23" fmla="*/ 0 60000 65536"/>
            <a:gd name="T24" fmla="*/ 0 60000 65536"/>
            <a:gd name="T25" fmla="*/ 0 60000 65536"/>
            <a:gd name="T26" fmla="*/ 0 60000 65536"/>
            <a:gd name="T27" fmla="*/ 0 60000 65536"/>
            <a:gd name="T28" fmla="*/ 0 60000 65536"/>
            <a:gd name="T29" fmla="*/ 0 60000 65536"/>
            <a:gd name="T30" fmla="*/ 0 w 358"/>
            <a:gd name="T31" fmla="*/ 0 h 239"/>
            <a:gd name="T32" fmla="*/ 358 w 358"/>
            <a:gd name="T33" fmla="*/ 0 h 239"/>
          </a:gdLst>
          <a:ahLst/>
          <a:cxnLst>
            <a:cxn ang="T20">
              <a:pos x="T0" y="T1"/>
            </a:cxn>
            <a:cxn ang="T21">
              <a:pos x="T2" y="T3"/>
            </a:cxn>
            <a:cxn ang="T22">
              <a:pos x="T4" y="T5"/>
            </a:cxn>
            <a:cxn ang="T23">
              <a:pos x="T6" y="T7"/>
            </a:cxn>
            <a:cxn ang="T24">
              <a:pos x="T8" y="T9"/>
            </a:cxn>
            <a:cxn ang="T25">
              <a:pos x="T10" y="T11"/>
            </a:cxn>
            <a:cxn ang="T26">
              <a:pos x="T12" y="T13"/>
            </a:cxn>
            <a:cxn ang="T27">
              <a:pos x="T14" y="T15"/>
            </a:cxn>
            <a:cxn ang="T28">
              <a:pos x="T16" y="T17"/>
            </a:cxn>
            <a:cxn ang="T29">
              <a:pos x="T18" y="T19"/>
            </a:cxn>
          </a:cxnLst>
          <a:rect l="T30" t="T31" r="T32" b="T33"/>
          <a:pathLst>
            <a:path w="358" h="239">
              <a:moveTo>
                <a:pt x="357" y="238"/>
              </a:moveTo>
              <a:lnTo>
                <a:pt x="0" y="238"/>
              </a:lnTo>
              <a:lnTo>
                <a:pt x="0" y="173"/>
              </a:lnTo>
              <a:lnTo>
                <a:pt x="357" y="173"/>
              </a:lnTo>
              <a:lnTo>
                <a:pt x="357" y="238"/>
              </a:lnTo>
              <a:close/>
              <a:moveTo>
                <a:pt x="357" y="63"/>
              </a:moveTo>
              <a:lnTo>
                <a:pt x="0" y="63"/>
              </a:lnTo>
              <a:lnTo>
                <a:pt x="0" y="0"/>
              </a:lnTo>
              <a:lnTo>
                <a:pt x="357" y="0"/>
              </a:lnTo>
              <a:lnTo>
                <a:pt x="357" y="63"/>
              </a:lnTo>
              <a:close/>
            </a:path>
          </a:pathLst>
        </a:custGeom>
        <a:solidFill>
          <a:srgbClr val="000000"/>
        </a:solidFill>
        <a:ln w="9360">
          <a:solidFill>
            <a:srgbClr val="000000"/>
          </a:solidFill>
          <a:round/>
          <a:headEnd/>
          <a:tailEnd/>
        </a:ln>
      </xdr:spPr>
    </xdr:sp>
    <xdr:clientData/>
  </xdr:twoCellAnchor>
  <xdr:twoCellAnchor>
    <xdr:from>
      <xdr:col>12</xdr:col>
      <xdr:colOff>438150</xdr:colOff>
      <xdr:row>26</xdr:row>
      <xdr:rowOff>47625</xdr:rowOff>
    </xdr:from>
    <xdr:to>
      <xdr:col>13</xdr:col>
      <xdr:colOff>57150</xdr:colOff>
      <xdr:row>26</xdr:row>
      <xdr:rowOff>133350</xdr:rowOff>
    </xdr:to>
    <xdr:sp macro="" textlink="">
      <xdr:nvSpPr>
        <xdr:cNvPr id="189209" name="Freeform 20">
          <a:extLst>
            <a:ext uri="{FF2B5EF4-FFF2-40B4-BE49-F238E27FC236}">
              <a16:creationId xmlns:a16="http://schemas.microsoft.com/office/drawing/2014/main" id="{7CF8E85D-DA4A-DADF-D685-13ECF1EC9C40}"/>
            </a:ext>
          </a:extLst>
        </xdr:cNvPr>
        <xdr:cNvSpPr>
          <a:spLocks noChangeArrowheads="1"/>
        </xdr:cNvSpPr>
      </xdr:nvSpPr>
      <xdr:spPr bwMode="auto">
        <a:xfrm>
          <a:off x="7591425" y="7134225"/>
          <a:ext cx="219075" cy="0"/>
        </a:xfrm>
        <a:custGeom>
          <a:avLst/>
          <a:gdLst>
            <a:gd name="T0" fmla="*/ 2147483646 w 358"/>
            <a:gd name="T1" fmla="*/ 0 h 239"/>
            <a:gd name="T2" fmla="*/ 0 w 358"/>
            <a:gd name="T3" fmla="*/ 0 h 239"/>
            <a:gd name="T4" fmla="*/ 0 w 358"/>
            <a:gd name="T5" fmla="*/ 0 h 239"/>
            <a:gd name="T6" fmla="*/ 2147483646 w 358"/>
            <a:gd name="T7" fmla="*/ 0 h 239"/>
            <a:gd name="T8" fmla="*/ 2147483646 w 358"/>
            <a:gd name="T9" fmla="*/ 0 h 239"/>
            <a:gd name="T10" fmla="*/ 2147483646 w 358"/>
            <a:gd name="T11" fmla="*/ 0 h 239"/>
            <a:gd name="T12" fmla="*/ 0 w 358"/>
            <a:gd name="T13" fmla="*/ 0 h 239"/>
            <a:gd name="T14" fmla="*/ 0 w 358"/>
            <a:gd name="T15" fmla="*/ 0 h 239"/>
            <a:gd name="T16" fmla="*/ 2147483646 w 358"/>
            <a:gd name="T17" fmla="*/ 0 h 239"/>
            <a:gd name="T18" fmla="*/ 2147483646 w 358"/>
            <a:gd name="T19" fmla="*/ 0 h 239"/>
            <a:gd name="T20" fmla="*/ 0 60000 65536"/>
            <a:gd name="T21" fmla="*/ 0 60000 65536"/>
            <a:gd name="T22" fmla="*/ 0 60000 65536"/>
            <a:gd name="T23" fmla="*/ 0 60000 65536"/>
            <a:gd name="T24" fmla="*/ 0 60000 65536"/>
            <a:gd name="T25" fmla="*/ 0 60000 65536"/>
            <a:gd name="T26" fmla="*/ 0 60000 65536"/>
            <a:gd name="T27" fmla="*/ 0 60000 65536"/>
            <a:gd name="T28" fmla="*/ 0 60000 65536"/>
            <a:gd name="T29" fmla="*/ 0 60000 65536"/>
            <a:gd name="T30" fmla="*/ 0 w 358"/>
            <a:gd name="T31" fmla="*/ 0 h 239"/>
            <a:gd name="T32" fmla="*/ 358 w 358"/>
            <a:gd name="T33" fmla="*/ 0 h 239"/>
          </a:gdLst>
          <a:ahLst/>
          <a:cxnLst>
            <a:cxn ang="T20">
              <a:pos x="T0" y="T1"/>
            </a:cxn>
            <a:cxn ang="T21">
              <a:pos x="T2" y="T3"/>
            </a:cxn>
            <a:cxn ang="T22">
              <a:pos x="T4" y="T5"/>
            </a:cxn>
            <a:cxn ang="T23">
              <a:pos x="T6" y="T7"/>
            </a:cxn>
            <a:cxn ang="T24">
              <a:pos x="T8" y="T9"/>
            </a:cxn>
            <a:cxn ang="T25">
              <a:pos x="T10" y="T11"/>
            </a:cxn>
            <a:cxn ang="T26">
              <a:pos x="T12" y="T13"/>
            </a:cxn>
            <a:cxn ang="T27">
              <a:pos x="T14" y="T15"/>
            </a:cxn>
            <a:cxn ang="T28">
              <a:pos x="T16" y="T17"/>
            </a:cxn>
            <a:cxn ang="T29">
              <a:pos x="T18" y="T19"/>
            </a:cxn>
          </a:cxnLst>
          <a:rect l="T30" t="T31" r="T32" b="T33"/>
          <a:pathLst>
            <a:path w="358" h="239">
              <a:moveTo>
                <a:pt x="357" y="238"/>
              </a:moveTo>
              <a:lnTo>
                <a:pt x="0" y="238"/>
              </a:lnTo>
              <a:lnTo>
                <a:pt x="0" y="173"/>
              </a:lnTo>
              <a:lnTo>
                <a:pt x="357" y="173"/>
              </a:lnTo>
              <a:lnTo>
                <a:pt x="357" y="238"/>
              </a:lnTo>
              <a:close/>
              <a:moveTo>
                <a:pt x="357" y="63"/>
              </a:moveTo>
              <a:lnTo>
                <a:pt x="0" y="63"/>
              </a:lnTo>
              <a:lnTo>
                <a:pt x="0" y="0"/>
              </a:lnTo>
              <a:lnTo>
                <a:pt x="357" y="0"/>
              </a:lnTo>
              <a:lnTo>
                <a:pt x="357" y="63"/>
              </a:lnTo>
              <a:close/>
            </a:path>
          </a:pathLst>
        </a:custGeom>
        <a:solidFill>
          <a:srgbClr val="000000"/>
        </a:solidFill>
        <a:ln w="9360">
          <a:solidFill>
            <a:srgbClr val="000000"/>
          </a:solidFill>
          <a:round/>
          <a:headEnd/>
          <a:tailEnd/>
        </a:ln>
      </xdr:spPr>
    </xdr:sp>
    <xdr:clientData/>
  </xdr:twoCellAnchor>
  <xdr:twoCellAnchor>
    <xdr:from>
      <xdr:col>12</xdr:col>
      <xdr:colOff>438150</xdr:colOff>
      <xdr:row>26</xdr:row>
      <xdr:rowOff>47625</xdr:rowOff>
    </xdr:from>
    <xdr:to>
      <xdr:col>13</xdr:col>
      <xdr:colOff>57150</xdr:colOff>
      <xdr:row>26</xdr:row>
      <xdr:rowOff>133350</xdr:rowOff>
    </xdr:to>
    <xdr:sp macro="" textlink="">
      <xdr:nvSpPr>
        <xdr:cNvPr id="189210" name="Freeform 44">
          <a:extLst>
            <a:ext uri="{FF2B5EF4-FFF2-40B4-BE49-F238E27FC236}">
              <a16:creationId xmlns:a16="http://schemas.microsoft.com/office/drawing/2014/main" id="{A235BCA7-8AD7-B1B2-29AB-9D8AD104B3BE}"/>
            </a:ext>
          </a:extLst>
        </xdr:cNvPr>
        <xdr:cNvSpPr>
          <a:spLocks noChangeArrowheads="1"/>
        </xdr:cNvSpPr>
      </xdr:nvSpPr>
      <xdr:spPr bwMode="auto">
        <a:xfrm>
          <a:off x="7591425" y="7134225"/>
          <a:ext cx="219075" cy="0"/>
        </a:xfrm>
        <a:custGeom>
          <a:avLst/>
          <a:gdLst>
            <a:gd name="T0" fmla="*/ 2147483646 w 358"/>
            <a:gd name="T1" fmla="*/ 0 h 239"/>
            <a:gd name="T2" fmla="*/ 0 w 358"/>
            <a:gd name="T3" fmla="*/ 0 h 239"/>
            <a:gd name="T4" fmla="*/ 0 w 358"/>
            <a:gd name="T5" fmla="*/ 0 h 239"/>
            <a:gd name="T6" fmla="*/ 2147483646 w 358"/>
            <a:gd name="T7" fmla="*/ 0 h 239"/>
            <a:gd name="T8" fmla="*/ 2147483646 w 358"/>
            <a:gd name="T9" fmla="*/ 0 h 239"/>
            <a:gd name="T10" fmla="*/ 2147483646 w 358"/>
            <a:gd name="T11" fmla="*/ 0 h 239"/>
            <a:gd name="T12" fmla="*/ 0 w 358"/>
            <a:gd name="T13" fmla="*/ 0 h 239"/>
            <a:gd name="T14" fmla="*/ 0 w 358"/>
            <a:gd name="T15" fmla="*/ 0 h 239"/>
            <a:gd name="T16" fmla="*/ 2147483646 w 358"/>
            <a:gd name="T17" fmla="*/ 0 h 239"/>
            <a:gd name="T18" fmla="*/ 2147483646 w 358"/>
            <a:gd name="T19" fmla="*/ 0 h 239"/>
            <a:gd name="T20" fmla="*/ 0 60000 65536"/>
            <a:gd name="T21" fmla="*/ 0 60000 65536"/>
            <a:gd name="T22" fmla="*/ 0 60000 65536"/>
            <a:gd name="T23" fmla="*/ 0 60000 65536"/>
            <a:gd name="T24" fmla="*/ 0 60000 65536"/>
            <a:gd name="T25" fmla="*/ 0 60000 65536"/>
            <a:gd name="T26" fmla="*/ 0 60000 65536"/>
            <a:gd name="T27" fmla="*/ 0 60000 65536"/>
            <a:gd name="T28" fmla="*/ 0 60000 65536"/>
            <a:gd name="T29" fmla="*/ 0 60000 65536"/>
            <a:gd name="T30" fmla="*/ 0 w 358"/>
            <a:gd name="T31" fmla="*/ 0 h 239"/>
            <a:gd name="T32" fmla="*/ 358 w 358"/>
            <a:gd name="T33" fmla="*/ 0 h 239"/>
          </a:gdLst>
          <a:ahLst/>
          <a:cxnLst>
            <a:cxn ang="T20">
              <a:pos x="T0" y="T1"/>
            </a:cxn>
            <a:cxn ang="T21">
              <a:pos x="T2" y="T3"/>
            </a:cxn>
            <a:cxn ang="T22">
              <a:pos x="T4" y="T5"/>
            </a:cxn>
            <a:cxn ang="T23">
              <a:pos x="T6" y="T7"/>
            </a:cxn>
            <a:cxn ang="T24">
              <a:pos x="T8" y="T9"/>
            </a:cxn>
            <a:cxn ang="T25">
              <a:pos x="T10" y="T11"/>
            </a:cxn>
            <a:cxn ang="T26">
              <a:pos x="T12" y="T13"/>
            </a:cxn>
            <a:cxn ang="T27">
              <a:pos x="T14" y="T15"/>
            </a:cxn>
            <a:cxn ang="T28">
              <a:pos x="T16" y="T17"/>
            </a:cxn>
            <a:cxn ang="T29">
              <a:pos x="T18" y="T19"/>
            </a:cxn>
          </a:cxnLst>
          <a:rect l="T30" t="T31" r="T32" b="T33"/>
          <a:pathLst>
            <a:path w="358" h="239">
              <a:moveTo>
                <a:pt x="357" y="238"/>
              </a:moveTo>
              <a:lnTo>
                <a:pt x="0" y="238"/>
              </a:lnTo>
              <a:lnTo>
                <a:pt x="0" y="173"/>
              </a:lnTo>
              <a:lnTo>
                <a:pt x="357" y="173"/>
              </a:lnTo>
              <a:lnTo>
                <a:pt x="357" y="238"/>
              </a:lnTo>
              <a:close/>
              <a:moveTo>
                <a:pt x="357" y="63"/>
              </a:moveTo>
              <a:lnTo>
                <a:pt x="0" y="63"/>
              </a:lnTo>
              <a:lnTo>
                <a:pt x="0" y="0"/>
              </a:lnTo>
              <a:lnTo>
                <a:pt x="357" y="0"/>
              </a:lnTo>
              <a:lnTo>
                <a:pt x="357" y="63"/>
              </a:lnTo>
              <a:close/>
            </a:path>
          </a:pathLst>
        </a:custGeom>
        <a:solidFill>
          <a:srgbClr val="000000"/>
        </a:solidFill>
        <a:ln w="9360">
          <a:solidFill>
            <a:srgbClr val="000000"/>
          </a:solidFill>
          <a:round/>
          <a:headEnd/>
          <a:tailEnd/>
        </a:ln>
      </xdr:spPr>
    </xdr:sp>
    <xdr:clientData/>
  </xdr:twoCellAnchor>
  <xdr:twoCellAnchor>
    <xdr:from>
      <xdr:col>15</xdr:col>
      <xdr:colOff>9525</xdr:colOff>
      <xdr:row>3</xdr:row>
      <xdr:rowOff>9525</xdr:rowOff>
    </xdr:from>
    <xdr:to>
      <xdr:col>15</xdr:col>
      <xdr:colOff>723900</xdr:colOff>
      <xdr:row>4</xdr:row>
      <xdr:rowOff>0</xdr:rowOff>
    </xdr:to>
    <xdr:pic>
      <xdr:nvPicPr>
        <xdr:cNvPr id="189211" name="Picture 1">
          <a:extLst>
            <a:ext uri="{FF2B5EF4-FFF2-40B4-BE49-F238E27FC236}">
              <a16:creationId xmlns:a16="http://schemas.microsoft.com/office/drawing/2014/main" id="{5AACF037-796B-49E0-07D7-B2ABE4CD3A5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010650" y="857250"/>
          <a:ext cx="63817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133350</xdr:colOff>
      <xdr:row>3</xdr:row>
      <xdr:rowOff>304800</xdr:rowOff>
    </xdr:from>
    <xdr:to>
      <xdr:col>11</xdr:col>
      <xdr:colOff>476250</xdr:colOff>
      <xdr:row>3</xdr:row>
      <xdr:rowOff>647700</xdr:rowOff>
    </xdr:to>
    <xdr:pic>
      <xdr:nvPicPr>
        <xdr:cNvPr id="189212" name="Picture 7">
          <a:extLst>
            <a:ext uri="{FF2B5EF4-FFF2-40B4-BE49-F238E27FC236}">
              <a16:creationId xmlns:a16="http://schemas.microsoft.com/office/drawing/2014/main" id="{553C4829-67B1-1B5D-823B-C33FD132557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38925" y="1152525"/>
          <a:ext cx="3429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14</xdr:col>
      <xdr:colOff>133350</xdr:colOff>
      <xdr:row>3</xdr:row>
      <xdr:rowOff>295275</xdr:rowOff>
    </xdr:from>
    <xdr:to>
      <xdr:col>14</xdr:col>
      <xdr:colOff>476250</xdr:colOff>
      <xdr:row>3</xdr:row>
      <xdr:rowOff>638175</xdr:rowOff>
    </xdr:to>
    <xdr:pic>
      <xdr:nvPicPr>
        <xdr:cNvPr id="189213" name="Picture 8">
          <a:extLst>
            <a:ext uri="{FF2B5EF4-FFF2-40B4-BE49-F238E27FC236}">
              <a16:creationId xmlns:a16="http://schemas.microsoft.com/office/drawing/2014/main" id="{7972B0D8-1DAE-9419-DF0D-CBD874295432}"/>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486775" y="1143000"/>
          <a:ext cx="3429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15</xdr:col>
      <xdr:colOff>85725</xdr:colOff>
      <xdr:row>3</xdr:row>
      <xdr:rowOff>171450</xdr:rowOff>
    </xdr:from>
    <xdr:to>
      <xdr:col>15</xdr:col>
      <xdr:colOff>561975</xdr:colOff>
      <xdr:row>3</xdr:row>
      <xdr:rowOff>676275</xdr:rowOff>
    </xdr:to>
    <xdr:pic>
      <xdr:nvPicPr>
        <xdr:cNvPr id="189214" name="Picture 9">
          <a:extLst>
            <a:ext uri="{FF2B5EF4-FFF2-40B4-BE49-F238E27FC236}">
              <a16:creationId xmlns:a16="http://schemas.microsoft.com/office/drawing/2014/main" id="{2C78BABC-E5D2-EADB-E228-05E5829973FC}"/>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086850" y="1019175"/>
          <a:ext cx="476250" cy="504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161925</xdr:colOff>
      <xdr:row>3</xdr:row>
      <xdr:rowOff>295275</xdr:rowOff>
    </xdr:from>
    <xdr:to>
      <xdr:col>10</xdr:col>
      <xdr:colOff>504825</xdr:colOff>
      <xdr:row>3</xdr:row>
      <xdr:rowOff>619125</xdr:rowOff>
    </xdr:to>
    <xdr:pic>
      <xdr:nvPicPr>
        <xdr:cNvPr id="189215" name="Picture 10">
          <a:extLst>
            <a:ext uri="{FF2B5EF4-FFF2-40B4-BE49-F238E27FC236}">
              <a16:creationId xmlns:a16="http://schemas.microsoft.com/office/drawing/2014/main" id="{AFB2959D-B3CB-94C0-DB05-E0D0E1E99117}"/>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410200" y="1143000"/>
          <a:ext cx="97155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171450</xdr:colOff>
      <xdr:row>3</xdr:row>
      <xdr:rowOff>295275</xdr:rowOff>
    </xdr:from>
    <xdr:to>
      <xdr:col>9</xdr:col>
      <xdr:colOff>485775</xdr:colOff>
      <xdr:row>3</xdr:row>
      <xdr:rowOff>609600</xdr:rowOff>
    </xdr:to>
    <xdr:pic>
      <xdr:nvPicPr>
        <xdr:cNvPr id="189216" name="Picture 11">
          <a:extLst>
            <a:ext uri="{FF2B5EF4-FFF2-40B4-BE49-F238E27FC236}">
              <a16:creationId xmlns:a16="http://schemas.microsoft.com/office/drawing/2014/main" id="{6408F0AE-3357-7172-26AB-8310130BC73D}"/>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419725" y="1143000"/>
          <a:ext cx="314325"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10</xdr:col>
      <xdr:colOff>161925</xdr:colOff>
      <xdr:row>3</xdr:row>
      <xdr:rowOff>295275</xdr:rowOff>
    </xdr:from>
    <xdr:to>
      <xdr:col>10</xdr:col>
      <xdr:colOff>485775</xdr:colOff>
      <xdr:row>3</xdr:row>
      <xdr:rowOff>619125</xdr:rowOff>
    </xdr:to>
    <xdr:pic>
      <xdr:nvPicPr>
        <xdr:cNvPr id="189217" name="Picture 12">
          <a:extLst>
            <a:ext uri="{FF2B5EF4-FFF2-40B4-BE49-F238E27FC236}">
              <a16:creationId xmlns:a16="http://schemas.microsoft.com/office/drawing/2014/main" id="{9148114B-7D88-928A-36EA-90CCBA7144FC}"/>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6038850" y="1143000"/>
          <a:ext cx="32385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123825</xdr:colOff>
      <xdr:row>3</xdr:row>
      <xdr:rowOff>285750</xdr:rowOff>
    </xdr:from>
    <xdr:to>
      <xdr:col>13</xdr:col>
      <xdr:colOff>495300</xdr:colOff>
      <xdr:row>3</xdr:row>
      <xdr:rowOff>609600</xdr:rowOff>
    </xdr:to>
    <xdr:pic>
      <xdr:nvPicPr>
        <xdr:cNvPr id="189218" name="Picture 10">
          <a:extLst>
            <a:ext uri="{FF2B5EF4-FFF2-40B4-BE49-F238E27FC236}">
              <a16:creationId xmlns:a16="http://schemas.microsoft.com/office/drawing/2014/main" id="{76537DAF-0877-3632-B90E-B882DA311DAD}"/>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277100" y="1133475"/>
          <a:ext cx="97155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133350</xdr:colOff>
      <xdr:row>3</xdr:row>
      <xdr:rowOff>285750</xdr:rowOff>
    </xdr:from>
    <xdr:to>
      <xdr:col>12</xdr:col>
      <xdr:colOff>447675</xdr:colOff>
      <xdr:row>3</xdr:row>
      <xdr:rowOff>600075</xdr:rowOff>
    </xdr:to>
    <xdr:pic>
      <xdr:nvPicPr>
        <xdr:cNvPr id="189219" name="Picture 11">
          <a:extLst>
            <a:ext uri="{FF2B5EF4-FFF2-40B4-BE49-F238E27FC236}">
              <a16:creationId xmlns:a16="http://schemas.microsoft.com/office/drawing/2014/main" id="{0BC3AEF5-F25A-E81C-873A-1048A30A0F53}"/>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7286625" y="1133475"/>
          <a:ext cx="314325"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152400</xdr:colOff>
      <xdr:row>3</xdr:row>
      <xdr:rowOff>285750</xdr:rowOff>
    </xdr:from>
    <xdr:to>
      <xdr:col>13</xdr:col>
      <xdr:colOff>476250</xdr:colOff>
      <xdr:row>3</xdr:row>
      <xdr:rowOff>609600</xdr:rowOff>
    </xdr:to>
    <xdr:pic>
      <xdr:nvPicPr>
        <xdr:cNvPr id="189220" name="Picture 12">
          <a:extLst>
            <a:ext uri="{FF2B5EF4-FFF2-40B4-BE49-F238E27FC236}">
              <a16:creationId xmlns:a16="http://schemas.microsoft.com/office/drawing/2014/main" id="{A0AAA5B1-CDE5-47AD-7FE8-1AD88DBD86BE}"/>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7905750" y="1133475"/>
          <a:ext cx="32385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2.xml><?xml version="1.0" encoding="utf-8"?>
<xdr:wsDr xmlns:xdr="http://schemas.openxmlformats.org/drawingml/2006/spreadsheetDrawing" xmlns:a="http://schemas.openxmlformats.org/drawingml/2006/main">
  <xdr:twoCellAnchor>
    <xdr:from>
      <xdr:col>15</xdr:col>
      <xdr:colOff>9525</xdr:colOff>
      <xdr:row>3</xdr:row>
      <xdr:rowOff>9525</xdr:rowOff>
    </xdr:from>
    <xdr:to>
      <xdr:col>15</xdr:col>
      <xdr:colOff>723900</xdr:colOff>
      <xdr:row>4</xdr:row>
      <xdr:rowOff>0</xdr:rowOff>
    </xdr:to>
    <xdr:pic>
      <xdr:nvPicPr>
        <xdr:cNvPr id="190228" name="Picture 1">
          <a:extLst>
            <a:ext uri="{FF2B5EF4-FFF2-40B4-BE49-F238E27FC236}">
              <a16:creationId xmlns:a16="http://schemas.microsoft.com/office/drawing/2014/main" id="{0FD7A1A0-AF1B-702D-FDA4-AA2BBB89F62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010650" y="857250"/>
          <a:ext cx="63817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476250</xdr:colOff>
      <xdr:row>5</xdr:row>
      <xdr:rowOff>28575</xdr:rowOff>
    </xdr:from>
    <xdr:to>
      <xdr:col>6</xdr:col>
      <xdr:colOff>523875</xdr:colOff>
      <xdr:row>5</xdr:row>
      <xdr:rowOff>228600</xdr:rowOff>
    </xdr:to>
    <xdr:sp macro="" textlink="">
      <xdr:nvSpPr>
        <xdr:cNvPr id="190229" name="Freeform 2">
          <a:extLst>
            <a:ext uri="{FF2B5EF4-FFF2-40B4-BE49-F238E27FC236}">
              <a16:creationId xmlns:a16="http://schemas.microsoft.com/office/drawing/2014/main" id="{5855FC67-CAD4-CF86-8601-B7E09578D4AE}"/>
            </a:ext>
          </a:extLst>
        </xdr:cNvPr>
        <xdr:cNvSpPr>
          <a:spLocks noChangeArrowheads="1"/>
        </xdr:cNvSpPr>
      </xdr:nvSpPr>
      <xdr:spPr bwMode="auto">
        <a:xfrm>
          <a:off x="4133850" y="1866900"/>
          <a:ext cx="47625" cy="200025"/>
        </a:xfrm>
        <a:custGeom>
          <a:avLst/>
          <a:gdLst>
            <a:gd name="T0" fmla="*/ 0 w 443"/>
            <a:gd name="T1" fmla="*/ 2147483646 h 554"/>
            <a:gd name="T2" fmla="*/ 0 w 443"/>
            <a:gd name="T3" fmla="*/ 0 h 554"/>
            <a:gd name="T4" fmla="*/ 2147483646 w 443"/>
            <a:gd name="T5" fmla="*/ 2147483646 h 554"/>
            <a:gd name="T6" fmla="*/ 0 w 443"/>
            <a:gd name="T7" fmla="*/ 2147483646 h 554"/>
            <a:gd name="T8" fmla="*/ 0 60000 65536"/>
            <a:gd name="T9" fmla="*/ 0 60000 65536"/>
            <a:gd name="T10" fmla="*/ 0 60000 65536"/>
            <a:gd name="T11" fmla="*/ 0 60000 65536"/>
            <a:gd name="T12" fmla="*/ 0 w 443"/>
            <a:gd name="T13" fmla="*/ 0 h 554"/>
            <a:gd name="T14" fmla="*/ 443 w 443"/>
            <a:gd name="T15" fmla="*/ 554 h 554"/>
          </a:gdLst>
          <a:ahLst/>
          <a:cxnLst>
            <a:cxn ang="T8">
              <a:pos x="T0" y="T1"/>
            </a:cxn>
            <a:cxn ang="T9">
              <a:pos x="T2" y="T3"/>
            </a:cxn>
            <a:cxn ang="T10">
              <a:pos x="T4" y="T5"/>
            </a:cxn>
            <a:cxn ang="T11">
              <a:pos x="T6" y="T7"/>
            </a:cxn>
          </a:cxnLst>
          <a:rect l="T12" t="T13" r="T14" b="T15"/>
          <a:pathLst>
            <a:path w="443" h="554">
              <a:moveTo>
                <a:pt x="0" y="553"/>
              </a:moveTo>
              <a:lnTo>
                <a:pt x="0" y="0"/>
              </a:lnTo>
              <a:lnTo>
                <a:pt x="442" y="278"/>
              </a:lnTo>
              <a:lnTo>
                <a:pt x="0" y="553"/>
              </a:lnTo>
            </a:path>
          </a:pathLst>
        </a:custGeom>
        <a:solidFill>
          <a:srgbClr val="FFFFFF"/>
        </a:solidFill>
        <a:ln w="9360">
          <a:solidFill>
            <a:srgbClr val="000000"/>
          </a:solidFill>
          <a:round/>
          <a:headEnd/>
          <a:tailEnd/>
        </a:ln>
      </xdr:spPr>
    </xdr:sp>
    <xdr:clientData/>
  </xdr:twoCellAnchor>
  <xdr:twoCellAnchor>
    <xdr:from>
      <xdr:col>6</xdr:col>
      <xdr:colOff>419100</xdr:colOff>
      <xdr:row>21</xdr:row>
      <xdr:rowOff>47625</xdr:rowOff>
    </xdr:from>
    <xdr:to>
      <xdr:col>6</xdr:col>
      <xdr:colOff>523875</xdr:colOff>
      <xdr:row>21</xdr:row>
      <xdr:rowOff>228600</xdr:rowOff>
    </xdr:to>
    <xdr:sp macro="" textlink="">
      <xdr:nvSpPr>
        <xdr:cNvPr id="190230" name="Freeform 3">
          <a:extLst>
            <a:ext uri="{FF2B5EF4-FFF2-40B4-BE49-F238E27FC236}">
              <a16:creationId xmlns:a16="http://schemas.microsoft.com/office/drawing/2014/main" id="{0E094EB5-E669-BC07-F2B9-E0D7879E2FA8}"/>
            </a:ext>
          </a:extLst>
        </xdr:cNvPr>
        <xdr:cNvSpPr>
          <a:spLocks noChangeArrowheads="1"/>
        </xdr:cNvSpPr>
      </xdr:nvSpPr>
      <xdr:spPr bwMode="auto">
        <a:xfrm>
          <a:off x="4076700" y="6477000"/>
          <a:ext cx="104775" cy="180975"/>
        </a:xfrm>
        <a:custGeom>
          <a:avLst/>
          <a:gdLst>
            <a:gd name="T0" fmla="*/ 0 w 302"/>
            <a:gd name="T1" fmla="*/ 2147483646 h 502"/>
            <a:gd name="T2" fmla="*/ 0 w 302"/>
            <a:gd name="T3" fmla="*/ 0 h 502"/>
            <a:gd name="T4" fmla="*/ 2147483646 w 302"/>
            <a:gd name="T5" fmla="*/ 2147483646 h 502"/>
            <a:gd name="T6" fmla="*/ 0 w 302"/>
            <a:gd name="T7" fmla="*/ 2147483646 h 502"/>
            <a:gd name="T8" fmla="*/ 0 60000 65536"/>
            <a:gd name="T9" fmla="*/ 0 60000 65536"/>
            <a:gd name="T10" fmla="*/ 0 60000 65536"/>
            <a:gd name="T11" fmla="*/ 0 60000 65536"/>
            <a:gd name="T12" fmla="*/ 0 w 302"/>
            <a:gd name="T13" fmla="*/ 0 h 502"/>
            <a:gd name="T14" fmla="*/ 302 w 302"/>
            <a:gd name="T15" fmla="*/ 502 h 502"/>
          </a:gdLst>
          <a:ahLst/>
          <a:cxnLst>
            <a:cxn ang="T8">
              <a:pos x="T0" y="T1"/>
            </a:cxn>
            <a:cxn ang="T9">
              <a:pos x="T2" y="T3"/>
            </a:cxn>
            <a:cxn ang="T10">
              <a:pos x="T4" y="T5"/>
            </a:cxn>
            <a:cxn ang="T11">
              <a:pos x="T6" y="T7"/>
            </a:cxn>
          </a:cxnLst>
          <a:rect l="T12" t="T13" r="T14" b="T15"/>
          <a:pathLst>
            <a:path w="302" h="502">
              <a:moveTo>
                <a:pt x="0" y="501"/>
              </a:moveTo>
              <a:lnTo>
                <a:pt x="0" y="0"/>
              </a:lnTo>
              <a:lnTo>
                <a:pt x="301" y="252"/>
              </a:lnTo>
              <a:lnTo>
                <a:pt x="0" y="501"/>
              </a:lnTo>
            </a:path>
          </a:pathLst>
        </a:custGeom>
        <a:solidFill>
          <a:srgbClr val="FFFFFF"/>
        </a:solidFill>
        <a:ln w="9360">
          <a:solidFill>
            <a:srgbClr val="000000"/>
          </a:solidFill>
          <a:round/>
          <a:headEnd/>
          <a:tailEnd/>
        </a:ln>
      </xdr:spPr>
    </xdr:sp>
    <xdr:clientData/>
  </xdr:twoCellAnchor>
  <xdr:twoCellAnchor>
    <xdr:from>
      <xdr:col>6</xdr:col>
      <xdr:colOff>419100</xdr:colOff>
      <xdr:row>21</xdr:row>
      <xdr:rowOff>47625</xdr:rowOff>
    </xdr:from>
    <xdr:to>
      <xdr:col>6</xdr:col>
      <xdr:colOff>523875</xdr:colOff>
      <xdr:row>21</xdr:row>
      <xdr:rowOff>228600</xdr:rowOff>
    </xdr:to>
    <xdr:sp macro="" textlink="">
      <xdr:nvSpPr>
        <xdr:cNvPr id="190231" name="Freeform 18">
          <a:extLst>
            <a:ext uri="{FF2B5EF4-FFF2-40B4-BE49-F238E27FC236}">
              <a16:creationId xmlns:a16="http://schemas.microsoft.com/office/drawing/2014/main" id="{3B14976D-EF8C-F8F6-626A-6E47DFF5EFAB}"/>
            </a:ext>
          </a:extLst>
        </xdr:cNvPr>
        <xdr:cNvSpPr>
          <a:spLocks noChangeArrowheads="1"/>
        </xdr:cNvSpPr>
      </xdr:nvSpPr>
      <xdr:spPr bwMode="auto">
        <a:xfrm>
          <a:off x="4076700" y="6477000"/>
          <a:ext cx="104775" cy="180975"/>
        </a:xfrm>
        <a:custGeom>
          <a:avLst/>
          <a:gdLst>
            <a:gd name="T0" fmla="*/ 0 w 302"/>
            <a:gd name="T1" fmla="*/ 2147483646 h 502"/>
            <a:gd name="T2" fmla="*/ 0 w 302"/>
            <a:gd name="T3" fmla="*/ 0 h 502"/>
            <a:gd name="T4" fmla="*/ 2147483646 w 302"/>
            <a:gd name="T5" fmla="*/ 2147483646 h 502"/>
            <a:gd name="T6" fmla="*/ 0 w 302"/>
            <a:gd name="T7" fmla="*/ 2147483646 h 502"/>
            <a:gd name="T8" fmla="*/ 0 60000 65536"/>
            <a:gd name="T9" fmla="*/ 0 60000 65536"/>
            <a:gd name="T10" fmla="*/ 0 60000 65536"/>
            <a:gd name="T11" fmla="*/ 0 60000 65536"/>
            <a:gd name="T12" fmla="*/ 0 w 302"/>
            <a:gd name="T13" fmla="*/ 0 h 502"/>
            <a:gd name="T14" fmla="*/ 302 w 302"/>
            <a:gd name="T15" fmla="*/ 502 h 502"/>
          </a:gdLst>
          <a:ahLst/>
          <a:cxnLst>
            <a:cxn ang="T8">
              <a:pos x="T0" y="T1"/>
            </a:cxn>
            <a:cxn ang="T9">
              <a:pos x="T2" y="T3"/>
            </a:cxn>
            <a:cxn ang="T10">
              <a:pos x="T4" y="T5"/>
            </a:cxn>
            <a:cxn ang="T11">
              <a:pos x="T6" y="T7"/>
            </a:cxn>
          </a:cxnLst>
          <a:rect l="T12" t="T13" r="T14" b="T15"/>
          <a:pathLst>
            <a:path w="302" h="502">
              <a:moveTo>
                <a:pt x="0" y="501"/>
              </a:moveTo>
              <a:lnTo>
                <a:pt x="0" y="0"/>
              </a:lnTo>
              <a:lnTo>
                <a:pt x="301" y="252"/>
              </a:lnTo>
              <a:lnTo>
                <a:pt x="0" y="501"/>
              </a:lnTo>
            </a:path>
          </a:pathLst>
        </a:custGeom>
        <a:solidFill>
          <a:srgbClr val="FFFFFF"/>
        </a:solidFill>
        <a:ln w="9360">
          <a:solidFill>
            <a:srgbClr val="000000"/>
          </a:solidFill>
          <a:round/>
          <a:headEnd/>
          <a:tailEnd/>
        </a:ln>
      </xdr:spPr>
    </xdr:sp>
    <xdr:clientData/>
  </xdr:twoCellAnchor>
  <xdr:twoCellAnchor>
    <xdr:from>
      <xdr:col>12</xdr:col>
      <xdr:colOff>438150</xdr:colOff>
      <xdr:row>26</xdr:row>
      <xdr:rowOff>47625</xdr:rowOff>
    </xdr:from>
    <xdr:to>
      <xdr:col>13</xdr:col>
      <xdr:colOff>57150</xdr:colOff>
      <xdr:row>26</xdr:row>
      <xdr:rowOff>133350</xdr:rowOff>
    </xdr:to>
    <xdr:sp macro="" textlink="">
      <xdr:nvSpPr>
        <xdr:cNvPr id="190232" name="Freeform 19">
          <a:extLst>
            <a:ext uri="{FF2B5EF4-FFF2-40B4-BE49-F238E27FC236}">
              <a16:creationId xmlns:a16="http://schemas.microsoft.com/office/drawing/2014/main" id="{DE2D7219-376F-15C6-ED5A-318EB9B70F32}"/>
            </a:ext>
          </a:extLst>
        </xdr:cNvPr>
        <xdr:cNvSpPr>
          <a:spLocks noChangeArrowheads="1"/>
        </xdr:cNvSpPr>
      </xdr:nvSpPr>
      <xdr:spPr bwMode="auto">
        <a:xfrm>
          <a:off x="7591425" y="7134225"/>
          <a:ext cx="219075" cy="0"/>
        </a:xfrm>
        <a:custGeom>
          <a:avLst/>
          <a:gdLst>
            <a:gd name="T0" fmla="*/ 2147483646 w 358"/>
            <a:gd name="T1" fmla="*/ 0 h 239"/>
            <a:gd name="T2" fmla="*/ 0 w 358"/>
            <a:gd name="T3" fmla="*/ 0 h 239"/>
            <a:gd name="T4" fmla="*/ 0 w 358"/>
            <a:gd name="T5" fmla="*/ 0 h 239"/>
            <a:gd name="T6" fmla="*/ 2147483646 w 358"/>
            <a:gd name="T7" fmla="*/ 0 h 239"/>
            <a:gd name="T8" fmla="*/ 2147483646 w 358"/>
            <a:gd name="T9" fmla="*/ 0 h 239"/>
            <a:gd name="T10" fmla="*/ 2147483646 w 358"/>
            <a:gd name="T11" fmla="*/ 0 h 239"/>
            <a:gd name="T12" fmla="*/ 0 w 358"/>
            <a:gd name="T13" fmla="*/ 0 h 239"/>
            <a:gd name="T14" fmla="*/ 0 w 358"/>
            <a:gd name="T15" fmla="*/ 0 h 239"/>
            <a:gd name="T16" fmla="*/ 2147483646 w 358"/>
            <a:gd name="T17" fmla="*/ 0 h 239"/>
            <a:gd name="T18" fmla="*/ 2147483646 w 358"/>
            <a:gd name="T19" fmla="*/ 0 h 239"/>
            <a:gd name="T20" fmla="*/ 0 60000 65536"/>
            <a:gd name="T21" fmla="*/ 0 60000 65536"/>
            <a:gd name="T22" fmla="*/ 0 60000 65536"/>
            <a:gd name="T23" fmla="*/ 0 60000 65536"/>
            <a:gd name="T24" fmla="*/ 0 60000 65536"/>
            <a:gd name="T25" fmla="*/ 0 60000 65536"/>
            <a:gd name="T26" fmla="*/ 0 60000 65536"/>
            <a:gd name="T27" fmla="*/ 0 60000 65536"/>
            <a:gd name="T28" fmla="*/ 0 60000 65536"/>
            <a:gd name="T29" fmla="*/ 0 60000 65536"/>
            <a:gd name="T30" fmla="*/ 0 w 358"/>
            <a:gd name="T31" fmla="*/ 0 h 239"/>
            <a:gd name="T32" fmla="*/ 358 w 358"/>
            <a:gd name="T33" fmla="*/ 0 h 239"/>
          </a:gdLst>
          <a:ahLst/>
          <a:cxnLst>
            <a:cxn ang="T20">
              <a:pos x="T0" y="T1"/>
            </a:cxn>
            <a:cxn ang="T21">
              <a:pos x="T2" y="T3"/>
            </a:cxn>
            <a:cxn ang="T22">
              <a:pos x="T4" y="T5"/>
            </a:cxn>
            <a:cxn ang="T23">
              <a:pos x="T6" y="T7"/>
            </a:cxn>
            <a:cxn ang="T24">
              <a:pos x="T8" y="T9"/>
            </a:cxn>
            <a:cxn ang="T25">
              <a:pos x="T10" y="T11"/>
            </a:cxn>
            <a:cxn ang="T26">
              <a:pos x="T12" y="T13"/>
            </a:cxn>
            <a:cxn ang="T27">
              <a:pos x="T14" y="T15"/>
            </a:cxn>
            <a:cxn ang="T28">
              <a:pos x="T16" y="T17"/>
            </a:cxn>
            <a:cxn ang="T29">
              <a:pos x="T18" y="T19"/>
            </a:cxn>
          </a:cxnLst>
          <a:rect l="T30" t="T31" r="T32" b="T33"/>
          <a:pathLst>
            <a:path w="358" h="239">
              <a:moveTo>
                <a:pt x="357" y="238"/>
              </a:moveTo>
              <a:lnTo>
                <a:pt x="0" y="238"/>
              </a:lnTo>
              <a:lnTo>
                <a:pt x="0" y="173"/>
              </a:lnTo>
              <a:lnTo>
                <a:pt x="357" y="173"/>
              </a:lnTo>
              <a:lnTo>
                <a:pt x="357" y="238"/>
              </a:lnTo>
              <a:close/>
              <a:moveTo>
                <a:pt x="357" y="63"/>
              </a:moveTo>
              <a:lnTo>
                <a:pt x="0" y="63"/>
              </a:lnTo>
              <a:lnTo>
                <a:pt x="0" y="0"/>
              </a:lnTo>
              <a:lnTo>
                <a:pt x="357" y="0"/>
              </a:lnTo>
              <a:lnTo>
                <a:pt x="357" y="63"/>
              </a:lnTo>
              <a:close/>
            </a:path>
          </a:pathLst>
        </a:custGeom>
        <a:solidFill>
          <a:srgbClr val="000000"/>
        </a:solidFill>
        <a:ln w="9360">
          <a:solidFill>
            <a:srgbClr val="000000"/>
          </a:solidFill>
          <a:round/>
          <a:headEnd/>
          <a:tailEnd/>
        </a:ln>
      </xdr:spPr>
    </xdr:sp>
    <xdr:clientData/>
  </xdr:twoCellAnchor>
  <xdr:twoCellAnchor>
    <xdr:from>
      <xdr:col>12</xdr:col>
      <xdr:colOff>438150</xdr:colOff>
      <xdr:row>26</xdr:row>
      <xdr:rowOff>47625</xdr:rowOff>
    </xdr:from>
    <xdr:to>
      <xdr:col>13</xdr:col>
      <xdr:colOff>57150</xdr:colOff>
      <xdr:row>26</xdr:row>
      <xdr:rowOff>133350</xdr:rowOff>
    </xdr:to>
    <xdr:sp macro="" textlink="">
      <xdr:nvSpPr>
        <xdr:cNvPr id="190233" name="Freeform 20">
          <a:extLst>
            <a:ext uri="{FF2B5EF4-FFF2-40B4-BE49-F238E27FC236}">
              <a16:creationId xmlns:a16="http://schemas.microsoft.com/office/drawing/2014/main" id="{FF0B5571-9058-EEED-DB3A-EFA64545AF7A}"/>
            </a:ext>
          </a:extLst>
        </xdr:cNvPr>
        <xdr:cNvSpPr>
          <a:spLocks noChangeArrowheads="1"/>
        </xdr:cNvSpPr>
      </xdr:nvSpPr>
      <xdr:spPr bwMode="auto">
        <a:xfrm>
          <a:off x="7591425" y="7134225"/>
          <a:ext cx="219075" cy="0"/>
        </a:xfrm>
        <a:custGeom>
          <a:avLst/>
          <a:gdLst>
            <a:gd name="T0" fmla="*/ 2147483646 w 358"/>
            <a:gd name="T1" fmla="*/ 0 h 239"/>
            <a:gd name="T2" fmla="*/ 0 w 358"/>
            <a:gd name="T3" fmla="*/ 0 h 239"/>
            <a:gd name="T4" fmla="*/ 0 w 358"/>
            <a:gd name="T5" fmla="*/ 0 h 239"/>
            <a:gd name="T6" fmla="*/ 2147483646 w 358"/>
            <a:gd name="T7" fmla="*/ 0 h 239"/>
            <a:gd name="T8" fmla="*/ 2147483646 w 358"/>
            <a:gd name="T9" fmla="*/ 0 h 239"/>
            <a:gd name="T10" fmla="*/ 2147483646 w 358"/>
            <a:gd name="T11" fmla="*/ 0 h 239"/>
            <a:gd name="T12" fmla="*/ 0 w 358"/>
            <a:gd name="T13" fmla="*/ 0 h 239"/>
            <a:gd name="T14" fmla="*/ 0 w 358"/>
            <a:gd name="T15" fmla="*/ 0 h 239"/>
            <a:gd name="T16" fmla="*/ 2147483646 w 358"/>
            <a:gd name="T17" fmla="*/ 0 h 239"/>
            <a:gd name="T18" fmla="*/ 2147483646 w 358"/>
            <a:gd name="T19" fmla="*/ 0 h 239"/>
            <a:gd name="T20" fmla="*/ 0 60000 65536"/>
            <a:gd name="T21" fmla="*/ 0 60000 65536"/>
            <a:gd name="T22" fmla="*/ 0 60000 65536"/>
            <a:gd name="T23" fmla="*/ 0 60000 65536"/>
            <a:gd name="T24" fmla="*/ 0 60000 65536"/>
            <a:gd name="T25" fmla="*/ 0 60000 65536"/>
            <a:gd name="T26" fmla="*/ 0 60000 65536"/>
            <a:gd name="T27" fmla="*/ 0 60000 65536"/>
            <a:gd name="T28" fmla="*/ 0 60000 65536"/>
            <a:gd name="T29" fmla="*/ 0 60000 65536"/>
            <a:gd name="T30" fmla="*/ 0 w 358"/>
            <a:gd name="T31" fmla="*/ 0 h 239"/>
            <a:gd name="T32" fmla="*/ 358 w 358"/>
            <a:gd name="T33" fmla="*/ 0 h 239"/>
          </a:gdLst>
          <a:ahLst/>
          <a:cxnLst>
            <a:cxn ang="T20">
              <a:pos x="T0" y="T1"/>
            </a:cxn>
            <a:cxn ang="T21">
              <a:pos x="T2" y="T3"/>
            </a:cxn>
            <a:cxn ang="T22">
              <a:pos x="T4" y="T5"/>
            </a:cxn>
            <a:cxn ang="T23">
              <a:pos x="T6" y="T7"/>
            </a:cxn>
            <a:cxn ang="T24">
              <a:pos x="T8" y="T9"/>
            </a:cxn>
            <a:cxn ang="T25">
              <a:pos x="T10" y="T11"/>
            </a:cxn>
            <a:cxn ang="T26">
              <a:pos x="T12" y="T13"/>
            </a:cxn>
            <a:cxn ang="T27">
              <a:pos x="T14" y="T15"/>
            </a:cxn>
            <a:cxn ang="T28">
              <a:pos x="T16" y="T17"/>
            </a:cxn>
            <a:cxn ang="T29">
              <a:pos x="T18" y="T19"/>
            </a:cxn>
          </a:cxnLst>
          <a:rect l="T30" t="T31" r="T32" b="T33"/>
          <a:pathLst>
            <a:path w="358" h="239">
              <a:moveTo>
                <a:pt x="357" y="238"/>
              </a:moveTo>
              <a:lnTo>
                <a:pt x="0" y="238"/>
              </a:lnTo>
              <a:lnTo>
                <a:pt x="0" y="173"/>
              </a:lnTo>
              <a:lnTo>
                <a:pt x="357" y="173"/>
              </a:lnTo>
              <a:lnTo>
                <a:pt x="357" y="238"/>
              </a:lnTo>
              <a:close/>
              <a:moveTo>
                <a:pt x="357" y="63"/>
              </a:moveTo>
              <a:lnTo>
                <a:pt x="0" y="63"/>
              </a:lnTo>
              <a:lnTo>
                <a:pt x="0" y="0"/>
              </a:lnTo>
              <a:lnTo>
                <a:pt x="357" y="0"/>
              </a:lnTo>
              <a:lnTo>
                <a:pt x="357" y="63"/>
              </a:lnTo>
              <a:close/>
            </a:path>
          </a:pathLst>
        </a:custGeom>
        <a:solidFill>
          <a:srgbClr val="000000"/>
        </a:solidFill>
        <a:ln w="9360">
          <a:solidFill>
            <a:srgbClr val="000000"/>
          </a:solidFill>
          <a:round/>
          <a:headEnd/>
          <a:tailEnd/>
        </a:ln>
      </xdr:spPr>
    </xdr:sp>
    <xdr:clientData/>
  </xdr:twoCellAnchor>
  <xdr:twoCellAnchor>
    <xdr:from>
      <xdr:col>12</xdr:col>
      <xdr:colOff>438150</xdr:colOff>
      <xdr:row>26</xdr:row>
      <xdr:rowOff>47625</xdr:rowOff>
    </xdr:from>
    <xdr:to>
      <xdr:col>13</xdr:col>
      <xdr:colOff>57150</xdr:colOff>
      <xdr:row>26</xdr:row>
      <xdr:rowOff>133350</xdr:rowOff>
    </xdr:to>
    <xdr:sp macro="" textlink="">
      <xdr:nvSpPr>
        <xdr:cNvPr id="190234" name="Freeform 44">
          <a:extLst>
            <a:ext uri="{FF2B5EF4-FFF2-40B4-BE49-F238E27FC236}">
              <a16:creationId xmlns:a16="http://schemas.microsoft.com/office/drawing/2014/main" id="{E92072FB-68E0-66D9-5A5E-EE194CD6C542}"/>
            </a:ext>
          </a:extLst>
        </xdr:cNvPr>
        <xdr:cNvSpPr>
          <a:spLocks noChangeArrowheads="1"/>
        </xdr:cNvSpPr>
      </xdr:nvSpPr>
      <xdr:spPr bwMode="auto">
        <a:xfrm>
          <a:off x="7591425" y="7134225"/>
          <a:ext cx="219075" cy="0"/>
        </a:xfrm>
        <a:custGeom>
          <a:avLst/>
          <a:gdLst>
            <a:gd name="T0" fmla="*/ 2147483646 w 358"/>
            <a:gd name="T1" fmla="*/ 0 h 239"/>
            <a:gd name="T2" fmla="*/ 0 w 358"/>
            <a:gd name="T3" fmla="*/ 0 h 239"/>
            <a:gd name="T4" fmla="*/ 0 w 358"/>
            <a:gd name="T5" fmla="*/ 0 h 239"/>
            <a:gd name="T6" fmla="*/ 2147483646 w 358"/>
            <a:gd name="T7" fmla="*/ 0 h 239"/>
            <a:gd name="T8" fmla="*/ 2147483646 w 358"/>
            <a:gd name="T9" fmla="*/ 0 h 239"/>
            <a:gd name="T10" fmla="*/ 2147483646 w 358"/>
            <a:gd name="T11" fmla="*/ 0 h 239"/>
            <a:gd name="T12" fmla="*/ 0 w 358"/>
            <a:gd name="T13" fmla="*/ 0 h 239"/>
            <a:gd name="T14" fmla="*/ 0 w 358"/>
            <a:gd name="T15" fmla="*/ 0 h 239"/>
            <a:gd name="T16" fmla="*/ 2147483646 w 358"/>
            <a:gd name="T17" fmla="*/ 0 h 239"/>
            <a:gd name="T18" fmla="*/ 2147483646 w 358"/>
            <a:gd name="T19" fmla="*/ 0 h 239"/>
            <a:gd name="T20" fmla="*/ 0 60000 65536"/>
            <a:gd name="T21" fmla="*/ 0 60000 65536"/>
            <a:gd name="T22" fmla="*/ 0 60000 65536"/>
            <a:gd name="T23" fmla="*/ 0 60000 65536"/>
            <a:gd name="T24" fmla="*/ 0 60000 65536"/>
            <a:gd name="T25" fmla="*/ 0 60000 65536"/>
            <a:gd name="T26" fmla="*/ 0 60000 65536"/>
            <a:gd name="T27" fmla="*/ 0 60000 65536"/>
            <a:gd name="T28" fmla="*/ 0 60000 65536"/>
            <a:gd name="T29" fmla="*/ 0 60000 65536"/>
            <a:gd name="T30" fmla="*/ 0 w 358"/>
            <a:gd name="T31" fmla="*/ 0 h 239"/>
            <a:gd name="T32" fmla="*/ 358 w 358"/>
            <a:gd name="T33" fmla="*/ 0 h 239"/>
          </a:gdLst>
          <a:ahLst/>
          <a:cxnLst>
            <a:cxn ang="T20">
              <a:pos x="T0" y="T1"/>
            </a:cxn>
            <a:cxn ang="T21">
              <a:pos x="T2" y="T3"/>
            </a:cxn>
            <a:cxn ang="T22">
              <a:pos x="T4" y="T5"/>
            </a:cxn>
            <a:cxn ang="T23">
              <a:pos x="T6" y="T7"/>
            </a:cxn>
            <a:cxn ang="T24">
              <a:pos x="T8" y="T9"/>
            </a:cxn>
            <a:cxn ang="T25">
              <a:pos x="T10" y="T11"/>
            </a:cxn>
            <a:cxn ang="T26">
              <a:pos x="T12" y="T13"/>
            </a:cxn>
            <a:cxn ang="T27">
              <a:pos x="T14" y="T15"/>
            </a:cxn>
            <a:cxn ang="T28">
              <a:pos x="T16" y="T17"/>
            </a:cxn>
            <a:cxn ang="T29">
              <a:pos x="T18" y="T19"/>
            </a:cxn>
          </a:cxnLst>
          <a:rect l="T30" t="T31" r="T32" b="T33"/>
          <a:pathLst>
            <a:path w="358" h="239">
              <a:moveTo>
                <a:pt x="357" y="238"/>
              </a:moveTo>
              <a:lnTo>
                <a:pt x="0" y="238"/>
              </a:lnTo>
              <a:lnTo>
                <a:pt x="0" y="173"/>
              </a:lnTo>
              <a:lnTo>
                <a:pt x="357" y="173"/>
              </a:lnTo>
              <a:lnTo>
                <a:pt x="357" y="238"/>
              </a:lnTo>
              <a:close/>
              <a:moveTo>
                <a:pt x="357" y="63"/>
              </a:moveTo>
              <a:lnTo>
                <a:pt x="0" y="63"/>
              </a:lnTo>
              <a:lnTo>
                <a:pt x="0" y="0"/>
              </a:lnTo>
              <a:lnTo>
                <a:pt x="357" y="0"/>
              </a:lnTo>
              <a:lnTo>
                <a:pt x="357" y="63"/>
              </a:lnTo>
              <a:close/>
            </a:path>
          </a:pathLst>
        </a:custGeom>
        <a:solidFill>
          <a:srgbClr val="000000"/>
        </a:solidFill>
        <a:ln w="9360">
          <a:solidFill>
            <a:srgbClr val="000000"/>
          </a:solidFill>
          <a:round/>
          <a:headEnd/>
          <a:tailEnd/>
        </a:ln>
      </xdr:spPr>
    </xdr:sp>
    <xdr:clientData/>
  </xdr:twoCellAnchor>
  <xdr:twoCellAnchor>
    <xdr:from>
      <xdr:col>15</xdr:col>
      <xdr:colOff>9525</xdr:colOff>
      <xdr:row>3</xdr:row>
      <xdr:rowOff>9525</xdr:rowOff>
    </xdr:from>
    <xdr:to>
      <xdr:col>15</xdr:col>
      <xdr:colOff>723900</xdr:colOff>
      <xdr:row>4</xdr:row>
      <xdr:rowOff>0</xdr:rowOff>
    </xdr:to>
    <xdr:pic>
      <xdr:nvPicPr>
        <xdr:cNvPr id="190235" name="Picture 1">
          <a:extLst>
            <a:ext uri="{FF2B5EF4-FFF2-40B4-BE49-F238E27FC236}">
              <a16:creationId xmlns:a16="http://schemas.microsoft.com/office/drawing/2014/main" id="{D4EDF0DF-E98E-79C8-C19A-7DD306043FA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010650" y="857250"/>
          <a:ext cx="63817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133350</xdr:colOff>
      <xdr:row>3</xdr:row>
      <xdr:rowOff>304800</xdr:rowOff>
    </xdr:from>
    <xdr:to>
      <xdr:col>11</xdr:col>
      <xdr:colOff>476250</xdr:colOff>
      <xdr:row>3</xdr:row>
      <xdr:rowOff>647700</xdr:rowOff>
    </xdr:to>
    <xdr:pic>
      <xdr:nvPicPr>
        <xdr:cNvPr id="190236" name="Picture 7">
          <a:extLst>
            <a:ext uri="{FF2B5EF4-FFF2-40B4-BE49-F238E27FC236}">
              <a16:creationId xmlns:a16="http://schemas.microsoft.com/office/drawing/2014/main" id="{80120AB7-94EF-3FF3-BAEA-E7F307F49D78}"/>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38925" y="1152525"/>
          <a:ext cx="3429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14</xdr:col>
      <xdr:colOff>133350</xdr:colOff>
      <xdr:row>3</xdr:row>
      <xdr:rowOff>295275</xdr:rowOff>
    </xdr:from>
    <xdr:to>
      <xdr:col>14</xdr:col>
      <xdr:colOff>476250</xdr:colOff>
      <xdr:row>3</xdr:row>
      <xdr:rowOff>638175</xdr:rowOff>
    </xdr:to>
    <xdr:pic>
      <xdr:nvPicPr>
        <xdr:cNvPr id="190237" name="Picture 8">
          <a:extLst>
            <a:ext uri="{FF2B5EF4-FFF2-40B4-BE49-F238E27FC236}">
              <a16:creationId xmlns:a16="http://schemas.microsoft.com/office/drawing/2014/main" id="{23255C05-9206-85B6-0C42-7B355985596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486775" y="1143000"/>
          <a:ext cx="3429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15</xdr:col>
      <xdr:colOff>85725</xdr:colOff>
      <xdr:row>3</xdr:row>
      <xdr:rowOff>171450</xdr:rowOff>
    </xdr:from>
    <xdr:to>
      <xdr:col>15</xdr:col>
      <xdr:colOff>561975</xdr:colOff>
      <xdr:row>3</xdr:row>
      <xdr:rowOff>676275</xdr:rowOff>
    </xdr:to>
    <xdr:pic>
      <xdr:nvPicPr>
        <xdr:cNvPr id="190238" name="Picture 9">
          <a:extLst>
            <a:ext uri="{FF2B5EF4-FFF2-40B4-BE49-F238E27FC236}">
              <a16:creationId xmlns:a16="http://schemas.microsoft.com/office/drawing/2014/main" id="{C112783B-BF8B-F625-C336-5FEE4BAA76EF}"/>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086850" y="1019175"/>
          <a:ext cx="476250" cy="504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161925</xdr:colOff>
      <xdr:row>3</xdr:row>
      <xdr:rowOff>295275</xdr:rowOff>
    </xdr:from>
    <xdr:to>
      <xdr:col>10</xdr:col>
      <xdr:colOff>504825</xdr:colOff>
      <xdr:row>3</xdr:row>
      <xdr:rowOff>619125</xdr:rowOff>
    </xdr:to>
    <xdr:pic>
      <xdr:nvPicPr>
        <xdr:cNvPr id="190239" name="Picture 10">
          <a:extLst>
            <a:ext uri="{FF2B5EF4-FFF2-40B4-BE49-F238E27FC236}">
              <a16:creationId xmlns:a16="http://schemas.microsoft.com/office/drawing/2014/main" id="{6AA5B830-0150-55DA-242A-D266D6A76C75}"/>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410200" y="1143000"/>
          <a:ext cx="97155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171450</xdr:colOff>
      <xdr:row>3</xdr:row>
      <xdr:rowOff>295275</xdr:rowOff>
    </xdr:from>
    <xdr:to>
      <xdr:col>9</xdr:col>
      <xdr:colOff>485775</xdr:colOff>
      <xdr:row>3</xdr:row>
      <xdr:rowOff>609600</xdr:rowOff>
    </xdr:to>
    <xdr:pic>
      <xdr:nvPicPr>
        <xdr:cNvPr id="190240" name="Picture 11">
          <a:extLst>
            <a:ext uri="{FF2B5EF4-FFF2-40B4-BE49-F238E27FC236}">
              <a16:creationId xmlns:a16="http://schemas.microsoft.com/office/drawing/2014/main" id="{D7260AB0-C2A3-F024-DC0F-6BA962AB4EE3}"/>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419725" y="1143000"/>
          <a:ext cx="314325"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10</xdr:col>
      <xdr:colOff>161925</xdr:colOff>
      <xdr:row>3</xdr:row>
      <xdr:rowOff>295275</xdr:rowOff>
    </xdr:from>
    <xdr:to>
      <xdr:col>10</xdr:col>
      <xdr:colOff>485775</xdr:colOff>
      <xdr:row>3</xdr:row>
      <xdr:rowOff>619125</xdr:rowOff>
    </xdr:to>
    <xdr:pic>
      <xdr:nvPicPr>
        <xdr:cNvPr id="190241" name="Picture 12">
          <a:extLst>
            <a:ext uri="{FF2B5EF4-FFF2-40B4-BE49-F238E27FC236}">
              <a16:creationId xmlns:a16="http://schemas.microsoft.com/office/drawing/2014/main" id="{C7CF00A2-D9D9-9091-D76F-52CCB37520C3}"/>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6038850" y="1143000"/>
          <a:ext cx="32385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123825</xdr:colOff>
      <xdr:row>3</xdr:row>
      <xdr:rowOff>285750</xdr:rowOff>
    </xdr:from>
    <xdr:to>
      <xdr:col>13</xdr:col>
      <xdr:colOff>495300</xdr:colOff>
      <xdr:row>3</xdr:row>
      <xdr:rowOff>609600</xdr:rowOff>
    </xdr:to>
    <xdr:pic>
      <xdr:nvPicPr>
        <xdr:cNvPr id="190242" name="Picture 10">
          <a:extLst>
            <a:ext uri="{FF2B5EF4-FFF2-40B4-BE49-F238E27FC236}">
              <a16:creationId xmlns:a16="http://schemas.microsoft.com/office/drawing/2014/main" id="{F27656B7-2AE0-64A9-00B9-3E3642D4034D}"/>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277100" y="1133475"/>
          <a:ext cx="97155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133350</xdr:colOff>
      <xdr:row>3</xdr:row>
      <xdr:rowOff>285750</xdr:rowOff>
    </xdr:from>
    <xdr:to>
      <xdr:col>12</xdr:col>
      <xdr:colOff>447675</xdr:colOff>
      <xdr:row>3</xdr:row>
      <xdr:rowOff>600075</xdr:rowOff>
    </xdr:to>
    <xdr:pic>
      <xdr:nvPicPr>
        <xdr:cNvPr id="190243" name="Picture 11">
          <a:extLst>
            <a:ext uri="{FF2B5EF4-FFF2-40B4-BE49-F238E27FC236}">
              <a16:creationId xmlns:a16="http://schemas.microsoft.com/office/drawing/2014/main" id="{B00A6175-1D4C-CF0C-85C8-07E27F40E2C8}"/>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7286625" y="1133475"/>
          <a:ext cx="314325"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152400</xdr:colOff>
      <xdr:row>3</xdr:row>
      <xdr:rowOff>285750</xdr:rowOff>
    </xdr:from>
    <xdr:to>
      <xdr:col>13</xdr:col>
      <xdr:colOff>476250</xdr:colOff>
      <xdr:row>3</xdr:row>
      <xdr:rowOff>609600</xdr:rowOff>
    </xdr:to>
    <xdr:pic>
      <xdr:nvPicPr>
        <xdr:cNvPr id="190244" name="Picture 12">
          <a:extLst>
            <a:ext uri="{FF2B5EF4-FFF2-40B4-BE49-F238E27FC236}">
              <a16:creationId xmlns:a16="http://schemas.microsoft.com/office/drawing/2014/main" id="{CB1AE9EC-2596-8B36-517D-2D65D7ADE0A9}"/>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7905750" y="1133475"/>
          <a:ext cx="32385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3.xml><?xml version="1.0" encoding="utf-8"?>
<xdr:wsDr xmlns:xdr="http://schemas.openxmlformats.org/drawingml/2006/spreadsheetDrawing" xmlns:a="http://schemas.openxmlformats.org/drawingml/2006/main">
  <xdr:twoCellAnchor>
    <xdr:from>
      <xdr:col>15</xdr:col>
      <xdr:colOff>9525</xdr:colOff>
      <xdr:row>3</xdr:row>
      <xdr:rowOff>9525</xdr:rowOff>
    </xdr:from>
    <xdr:to>
      <xdr:col>15</xdr:col>
      <xdr:colOff>723900</xdr:colOff>
      <xdr:row>4</xdr:row>
      <xdr:rowOff>0</xdr:rowOff>
    </xdr:to>
    <xdr:pic>
      <xdr:nvPicPr>
        <xdr:cNvPr id="176919" name="Picture 1">
          <a:extLst>
            <a:ext uri="{FF2B5EF4-FFF2-40B4-BE49-F238E27FC236}">
              <a16:creationId xmlns:a16="http://schemas.microsoft.com/office/drawing/2014/main" id="{5CDD6B59-08DB-3665-0E93-4CC467B59EA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010650" y="857250"/>
          <a:ext cx="63817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476250</xdr:colOff>
      <xdr:row>5</xdr:row>
      <xdr:rowOff>28575</xdr:rowOff>
    </xdr:from>
    <xdr:to>
      <xdr:col>6</xdr:col>
      <xdr:colOff>523875</xdr:colOff>
      <xdr:row>5</xdr:row>
      <xdr:rowOff>228600</xdr:rowOff>
    </xdr:to>
    <xdr:sp macro="" textlink="">
      <xdr:nvSpPr>
        <xdr:cNvPr id="176920" name="Freeform 2">
          <a:extLst>
            <a:ext uri="{FF2B5EF4-FFF2-40B4-BE49-F238E27FC236}">
              <a16:creationId xmlns:a16="http://schemas.microsoft.com/office/drawing/2014/main" id="{B0A01BDC-7456-418D-5BAC-48D017EE79E3}"/>
            </a:ext>
          </a:extLst>
        </xdr:cNvPr>
        <xdr:cNvSpPr>
          <a:spLocks noChangeArrowheads="1"/>
        </xdr:cNvSpPr>
      </xdr:nvSpPr>
      <xdr:spPr bwMode="auto">
        <a:xfrm>
          <a:off x="4133850" y="1866900"/>
          <a:ext cx="47625" cy="200025"/>
        </a:xfrm>
        <a:custGeom>
          <a:avLst/>
          <a:gdLst>
            <a:gd name="T0" fmla="*/ 0 w 443"/>
            <a:gd name="T1" fmla="*/ 2147483646 h 554"/>
            <a:gd name="T2" fmla="*/ 0 w 443"/>
            <a:gd name="T3" fmla="*/ 0 h 554"/>
            <a:gd name="T4" fmla="*/ 2147483646 w 443"/>
            <a:gd name="T5" fmla="*/ 2147483646 h 554"/>
            <a:gd name="T6" fmla="*/ 0 w 443"/>
            <a:gd name="T7" fmla="*/ 2147483646 h 554"/>
            <a:gd name="T8" fmla="*/ 0 60000 65536"/>
            <a:gd name="T9" fmla="*/ 0 60000 65536"/>
            <a:gd name="T10" fmla="*/ 0 60000 65536"/>
            <a:gd name="T11" fmla="*/ 0 60000 65536"/>
            <a:gd name="T12" fmla="*/ 0 w 443"/>
            <a:gd name="T13" fmla="*/ 0 h 554"/>
            <a:gd name="T14" fmla="*/ 443 w 443"/>
            <a:gd name="T15" fmla="*/ 554 h 554"/>
          </a:gdLst>
          <a:ahLst/>
          <a:cxnLst>
            <a:cxn ang="T8">
              <a:pos x="T0" y="T1"/>
            </a:cxn>
            <a:cxn ang="T9">
              <a:pos x="T2" y="T3"/>
            </a:cxn>
            <a:cxn ang="T10">
              <a:pos x="T4" y="T5"/>
            </a:cxn>
            <a:cxn ang="T11">
              <a:pos x="T6" y="T7"/>
            </a:cxn>
          </a:cxnLst>
          <a:rect l="T12" t="T13" r="T14" b="T15"/>
          <a:pathLst>
            <a:path w="443" h="554">
              <a:moveTo>
                <a:pt x="0" y="553"/>
              </a:moveTo>
              <a:lnTo>
                <a:pt x="0" y="0"/>
              </a:lnTo>
              <a:lnTo>
                <a:pt x="442" y="278"/>
              </a:lnTo>
              <a:lnTo>
                <a:pt x="0" y="553"/>
              </a:lnTo>
            </a:path>
          </a:pathLst>
        </a:custGeom>
        <a:solidFill>
          <a:srgbClr val="FFFFFF"/>
        </a:solidFill>
        <a:ln w="9360">
          <a:solidFill>
            <a:srgbClr val="000000"/>
          </a:solidFill>
          <a:round/>
          <a:headEnd/>
          <a:tailEnd/>
        </a:ln>
      </xdr:spPr>
    </xdr:sp>
    <xdr:clientData/>
  </xdr:twoCellAnchor>
  <xdr:twoCellAnchor>
    <xdr:from>
      <xdr:col>6</xdr:col>
      <xdr:colOff>419100</xdr:colOff>
      <xdr:row>21</xdr:row>
      <xdr:rowOff>47625</xdr:rowOff>
    </xdr:from>
    <xdr:to>
      <xdr:col>6</xdr:col>
      <xdr:colOff>523875</xdr:colOff>
      <xdr:row>21</xdr:row>
      <xdr:rowOff>228600</xdr:rowOff>
    </xdr:to>
    <xdr:sp macro="" textlink="">
      <xdr:nvSpPr>
        <xdr:cNvPr id="176921" name="Freeform 3">
          <a:extLst>
            <a:ext uri="{FF2B5EF4-FFF2-40B4-BE49-F238E27FC236}">
              <a16:creationId xmlns:a16="http://schemas.microsoft.com/office/drawing/2014/main" id="{FB3D61F4-6DCA-C065-13E9-D65055C9C180}"/>
            </a:ext>
          </a:extLst>
        </xdr:cNvPr>
        <xdr:cNvSpPr>
          <a:spLocks noChangeArrowheads="1"/>
        </xdr:cNvSpPr>
      </xdr:nvSpPr>
      <xdr:spPr bwMode="auto">
        <a:xfrm>
          <a:off x="4076700" y="6477000"/>
          <a:ext cx="104775" cy="180975"/>
        </a:xfrm>
        <a:custGeom>
          <a:avLst/>
          <a:gdLst>
            <a:gd name="T0" fmla="*/ 0 w 302"/>
            <a:gd name="T1" fmla="*/ 2147483646 h 502"/>
            <a:gd name="T2" fmla="*/ 0 w 302"/>
            <a:gd name="T3" fmla="*/ 0 h 502"/>
            <a:gd name="T4" fmla="*/ 2147483646 w 302"/>
            <a:gd name="T5" fmla="*/ 2147483646 h 502"/>
            <a:gd name="T6" fmla="*/ 0 w 302"/>
            <a:gd name="T7" fmla="*/ 2147483646 h 502"/>
            <a:gd name="T8" fmla="*/ 0 60000 65536"/>
            <a:gd name="T9" fmla="*/ 0 60000 65536"/>
            <a:gd name="T10" fmla="*/ 0 60000 65536"/>
            <a:gd name="T11" fmla="*/ 0 60000 65536"/>
            <a:gd name="T12" fmla="*/ 0 w 302"/>
            <a:gd name="T13" fmla="*/ 0 h 502"/>
            <a:gd name="T14" fmla="*/ 302 w 302"/>
            <a:gd name="T15" fmla="*/ 502 h 502"/>
          </a:gdLst>
          <a:ahLst/>
          <a:cxnLst>
            <a:cxn ang="T8">
              <a:pos x="T0" y="T1"/>
            </a:cxn>
            <a:cxn ang="T9">
              <a:pos x="T2" y="T3"/>
            </a:cxn>
            <a:cxn ang="T10">
              <a:pos x="T4" y="T5"/>
            </a:cxn>
            <a:cxn ang="T11">
              <a:pos x="T6" y="T7"/>
            </a:cxn>
          </a:cxnLst>
          <a:rect l="T12" t="T13" r="T14" b="T15"/>
          <a:pathLst>
            <a:path w="302" h="502">
              <a:moveTo>
                <a:pt x="0" y="501"/>
              </a:moveTo>
              <a:lnTo>
                <a:pt x="0" y="0"/>
              </a:lnTo>
              <a:lnTo>
                <a:pt x="301" y="252"/>
              </a:lnTo>
              <a:lnTo>
                <a:pt x="0" y="501"/>
              </a:lnTo>
            </a:path>
          </a:pathLst>
        </a:custGeom>
        <a:solidFill>
          <a:srgbClr val="FFFFFF"/>
        </a:solidFill>
        <a:ln w="9360">
          <a:solidFill>
            <a:srgbClr val="000000"/>
          </a:solidFill>
          <a:round/>
          <a:headEnd/>
          <a:tailEnd/>
        </a:ln>
      </xdr:spPr>
    </xdr:sp>
    <xdr:clientData/>
  </xdr:twoCellAnchor>
  <xdr:twoCellAnchor>
    <xdr:from>
      <xdr:col>6</xdr:col>
      <xdr:colOff>419100</xdr:colOff>
      <xdr:row>21</xdr:row>
      <xdr:rowOff>47625</xdr:rowOff>
    </xdr:from>
    <xdr:to>
      <xdr:col>6</xdr:col>
      <xdr:colOff>523875</xdr:colOff>
      <xdr:row>21</xdr:row>
      <xdr:rowOff>228600</xdr:rowOff>
    </xdr:to>
    <xdr:sp macro="" textlink="">
      <xdr:nvSpPr>
        <xdr:cNvPr id="176922" name="Freeform 18">
          <a:extLst>
            <a:ext uri="{FF2B5EF4-FFF2-40B4-BE49-F238E27FC236}">
              <a16:creationId xmlns:a16="http://schemas.microsoft.com/office/drawing/2014/main" id="{83FA3A54-7045-C8BE-0187-6D57B19AEE8F}"/>
            </a:ext>
          </a:extLst>
        </xdr:cNvPr>
        <xdr:cNvSpPr>
          <a:spLocks noChangeArrowheads="1"/>
        </xdr:cNvSpPr>
      </xdr:nvSpPr>
      <xdr:spPr bwMode="auto">
        <a:xfrm>
          <a:off x="4076700" y="6477000"/>
          <a:ext cx="104775" cy="180975"/>
        </a:xfrm>
        <a:custGeom>
          <a:avLst/>
          <a:gdLst>
            <a:gd name="T0" fmla="*/ 0 w 302"/>
            <a:gd name="T1" fmla="*/ 2147483646 h 502"/>
            <a:gd name="T2" fmla="*/ 0 w 302"/>
            <a:gd name="T3" fmla="*/ 0 h 502"/>
            <a:gd name="T4" fmla="*/ 2147483646 w 302"/>
            <a:gd name="T5" fmla="*/ 2147483646 h 502"/>
            <a:gd name="T6" fmla="*/ 0 w 302"/>
            <a:gd name="T7" fmla="*/ 2147483646 h 502"/>
            <a:gd name="T8" fmla="*/ 0 60000 65536"/>
            <a:gd name="T9" fmla="*/ 0 60000 65536"/>
            <a:gd name="T10" fmla="*/ 0 60000 65536"/>
            <a:gd name="T11" fmla="*/ 0 60000 65536"/>
            <a:gd name="T12" fmla="*/ 0 w 302"/>
            <a:gd name="T13" fmla="*/ 0 h 502"/>
            <a:gd name="T14" fmla="*/ 302 w 302"/>
            <a:gd name="T15" fmla="*/ 502 h 502"/>
          </a:gdLst>
          <a:ahLst/>
          <a:cxnLst>
            <a:cxn ang="T8">
              <a:pos x="T0" y="T1"/>
            </a:cxn>
            <a:cxn ang="T9">
              <a:pos x="T2" y="T3"/>
            </a:cxn>
            <a:cxn ang="T10">
              <a:pos x="T4" y="T5"/>
            </a:cxn>
            <a:cxn ang="T11">
              <a:pos x="T6" y="T7"/>
            </a:cxn>
          </a:cxnLst>
          <a:rect l="T12" t="T13" r="T14" b="T15"/>
          <a:pathLst>
            <a:path w="302" h="502">
              <a:moveTo>
                <a:pt x="0" y="501"/>
              </a:moveTo>
              <a:lnTo>
                <a:pt x="0" y="0"/>
              </a:lnTo>
              <a:lnTo>
                <a:pt x="301" y="252"/>
              </a:lnTo>
              <a:lnTo>
                <a:pt x="0" y="501"/>
              </a:lnTo>
            </a:path>
          </a:pathLst>
        </a:custGeom>
        <a:solidFill>
          <a:srgbClr val="FFFFFF"/>
        </a:solidFill>
        <a:ln w="9360">
          <a:solidFill>
            <a:srgbClr val="000000"/>
          </a:solidFill>
          <a:round/>
          <a:headEnd/>
          <a:tailEnd/>
        </a:ln>
      </xdr:spPr>
    </xdr:sp>
    <xdr:clientData/>
  </xdr:twoCellAnchor>
  <xdr:twoCellAnchor>
    <xdr:from>
      <xdr:col>12</xdr:col>
      <xdr:colOff>438150</xdr:colOff>
      <xdr:row>26</xdr:row>
      <xdr:rowOff>47625</xdr:rowOff>
    </xdr:from>
    <xdr:to>
      <xdr:col>13</xdr:col>
      <xdr:colOff>57150</xdr:colOff>
      <xdr:row>26</xdr:row>
      <xdr:rowOff>133350</xdr:rowOff>
    </xdr:to>
    <xdr:sp macro="" textlink="">
      <xdr:nvSpPr>
        <xdr:cNvPr id="176923" name="Freeform 19">
          <a:extLst>
            <a:ext uri="{FF2B5EF4-FFF2-40B4-BE49-F238E27FC236}">
              <a16:creationId xmlns:a16="http://schemas.microsoft.com/office/drawing/2014/main" id="{3170697F-F3CE-E692-6F1E-56FDA7589D37}"/>
            </a:ext>
          </a:extLst>
        </xdr:cNvPr>
        <xdr:cNvSpPr>
          <a:spLocks noChangeArrowheads="1"/>
        </xdr:cNvSpPr>
      </xdr:nvSpPr>
      <xdr:spPr bwMode="auto">
        <a:xfrm>
          <a:off x="7591425" y="7134225"/>
          <a:ext cx="219075" cy="0"/>
        </a:xfrm>
        <a:custGeom>
          <a:avLst/>
          <a:gdLst>
            <a:gd name="T0" fmla="*/ 2147483646 w 358"/>
            <a:gd name="T1" fmla="*/ 0 h 239"/>
            <a:gd name="T2" fmla="*/ 0 w 358"/>
            <a:gd name="T3" fmla="*/ 0 h 239"/>
            <a:gd name="T4" fmla="*/ 0 w 358"/>
            <a:gd name="T5" fmla="*/ 0 h 239"/>
            <a:gd name="T6" fmla="*/ 2147483646 w 358"/>
            <a:gd name="T7" fmla="*/ 0 h 239"/>
            <a:gd name="T8" fmla="*/ 2147483646 w 358"/>
            <a:gd name="T9" fmla="*/ 0 h 239"/>
            <a:gd name="T10" fmla="*/ 2147483646 w 358"/>
            <a:gd name="T11" fmla="*/ 0 h 239"/>
            <a:gd name="T12" fmla="*/ 0 w 358"/>
            <a:gd name="T13" fmla="*/ 0 h 239"/>
            <a:gd name="T14" fmla="*/ 0 w 358"/>
            <a:gd name="T15" fmla="*/ 0 h 239"/>
            <a:gd name="T16" fmla="*/ 2147483646 w 358"/>
            <a:gd name="T17" fmla="*/ 0 h 239"/>
            <a:gd name="T18" fmla="*/ 2147483646 w 358"/>
            <a:gd name="T19" fmla="*/ 0 h 239"/>
            <a:gd name="T20" fmla="*/ 0 60000 65536"/>
            <a:gd name="T21" fmla="*/ 0 60000 65536"/>
            <a:gd name="T22" fmla="*/ 0 60000 65536"/>
            <a:gd name="T23" fmla="*/ 0 60000 65536"/>
            <a:gd name="T24" fmla="*/ 0 60000 65536"/>
            <a:gd name="T25" fmla="*/ 0 60000 65536"/>
            <a:gd name="T26" fmla="*/ 0 60000 65536"/>
            <a:gd name="T27" fmla="*/ 0 60000 65536"/>
            <a:gd name="T28" fmla="*/ 0 60000 65536"/>
            <a:gd name="T29" fmla="*/ 0 60000 65536"/>
            <a:gd name="T30" fmla="*/ 0 w 358"/>
            <a:gd name="T31" fmla="*/ 0 h 239"/>
            <a:gd name="T32" fmla="*/ 358 w 358"/>
            <a:gd name="T33" fmla="*/ 0 h 239"/>
          </a:gdLst>
          <a:ahLst/>
          <a:cxnLst>
            <a:cxn ang="T20">
              <a:pos x="T0" y="T1"/>
            </a:cxn>
            <a:cxn ang="T21">
              <a:pos x="T2" y="T3"/>
            </a:cxn>
            <a:cxn ang="T22">
              <a:pos x="T4" y="T5"/>
            </a:cxn>
            <a:cxn ang="T23">
              <a:pos x="T6" y="T7"/>
            </a:cxn>
            <a:cxn ang="T24">
              <a:pos x="T8" y="T9"/>
            </a:cxn>
            <a:cxn ang="T25">
              <a:pos x="T10" y="T11"/>
            </a:cxn>
            <a:cxn ang="T26">
              <a:pos x="T12" y="T13"/>
            </a:cxn>
            <a:cxn ang="T27">
              <a:pos x="T14" y="T15"/>
            </a:cxn>
            <a:cxn ang="T28">
              <a:pos x="T16" y="T17"/>
            </a:cxn>
            <a:cxn ang="T29">
              <a:pos x="T18" y="T19"/>
            </a:cxn>
          </a:cxnLst>
          <a:rect l="T30" t="T31" r="T32" b="T33"/>
          <a:pathLst>
            <a:path w="358" h="239">
              <a:moveTo>
                <a:pt x="357" y="238"/>
              </a:moveTo>
              <a:lnTo>
                <a:pt x="0" y="238"/>
              </a:lnTo>
              <a:lnTo>
                <a:pt x="0" y="173"/>
              </a:lnTo>
              <a:lnTo>
                <a:pt x="357" y="173"/>
              </a:lnTo>
              <a:lnTo>
                <a:pt x="357" y="238"/>
              </a:lnTo>
              <a:close/>
              <a:moveTo>
                <a:pt x="357" y="63"/>
              </a:moveTo>
              <a:lnTo>
                <a:pt x="0" y="63"/>
              </a:lnTo>
              <a:lnTo>
                <a:pt x="0" y="0"/>
              </a:lnTo>
              <a:lnTo>
                <a:pt x="357" y="0"/>
              </a:lnTo>
              <a:lnTo>
                <a:pt x="357" y="63"/>
              </a:lnTo>
              <a:close/>
            </a:path>
          </a:pathLst>
        </a:custGeom>
        <a:solidFill>
          <a:srgbClr val="000000"/>
        </a:solidFill>
        <a:ln w="9360">
          <a:solidFill>
            <a:srgbClr val="000000"/>
          </a:solidFill>
          <a:round/>
          <a:headEnd/>
          <a:tailEnd/>
        </a:ln>
      </xdr:spPr>
    </xdr:sp>
    <xdr:clientData/>
  </xdr:twoCellAnchor>
  <xdr:twoCellAnchor>
    <xdr:from>
      <xdr:col>12</xdr:col>
      <xdr:colOff>438150</xdr:colOff>
      <xdr:row>26</xdr:row>
      <xdr:rowOff>47625</xdr:rowOff>
    </xdr:from>
    <xdr:to>
      <xdr:col>13</xdr:col>
      <xdr:colOff>57150</xdr:colOff>
      <xdr:row>26</xdr:row>
      <xdr:rowOff>133350</xdr:rowOff>
    </xdr:to>
    <xdr:sp macro="" textlink="">
      <xdr:nvSpPr>
        <xdr:cNvPr id="176924" name="Freeform 20">
          <a:extLst>
            <a:ext uri="{FF2B5EF4-FFF2-40B4-BE49-F238E27FC236}">
              <a16:creationId xmlns:a16="http://schemas.microsoft.com/office/drawing/2014/main" id="{7E8BB0AA-5304-B416-5C19-D403863D7AB4}"/>
            </a:ext>
          </a:extLst>
        </xdr:cNvPr>
        <xdr:cNvSpPr>
          <a:spLocks noChangeArrowheads="1"/>
        </xdr:cNvSpPr>
      </xdr:nvSpPr>
      <xdr:spPr bwMode="auto">
        <a:xfrm>
          <a:off x="7591425" y="7134225"/>
          <a:ext cx="219075" cy="0"/>
        </a:xfrm>
        <a:custGeom>
          <a:avLst/>
          <a:gdLst>
            <a:gd name="T0" fmla="*/ 2147483646 w 358"/>
            <a:gd name="T1" fmla="*/ 0 h 239"/>
            <a:gd name="T2" fmla="*/ 0 w 358"/>
            <a:gd name="T3" fmla="*/ 0 h 239"/>
            <a:gd name="T4" fmla="*/ 0 w 358"/>
            <a:gd name="T5" fmla="*/ 0 h 239"/>
            <a:gd name="T6" fmla="*/ 2147483646 w 358"/>
            <a:gd name="T7" fmla="*/ 0 h 239"/>
            <a:gd name="T8" fmla="*/ 2147483646 w 358"/>
            <a:gd name="T9" fmla="*/ 0 h 239"/>
            <a:gd name="T10" fmla="*/ 2147483646 w 358"/>
            <a:gd name="T11" fmla="*/ 0 h 239"/>
            <a:gd name="T12" fmla="*/ 0 w 358"/>
            <a:gd name="T13" fmla="*/ 0 h 239"/>
            <a:gd name="T14" fmla="*/ 0 w 358"/>
            <a:gd name="T15" fmla="*/ 0 h 239"/>
            <a:gd name="T16" fmla="*/ 2147483646 w 358"/>
            <a:gd name="T17" fmla="*/ 0 h 239"/>
            <a:gd name="T18" fmla="*/ 2147483646 w 358"/>
            <a:gd name="T19" fmla="*/ 0 h 239"/>
            <a:gd name="T20" fmla="*/ 0 60000 65536"/>
            <a:gd name="T21" fmla="*/ 0 60000 65536"/>
            <a:gd name="T22" fmla="*/ 0 60000 65536"/>
            <a:gd name="T23" fmla="*/ 0 60000 65536"/>
            <a:gd name="T24" fmla="*/ 0 60000 65536"/>
            <a:gd name="T25" fmla="*/ 0 60000 65536"/>
            <a:gd name="T26" fmla="*/ 0 60000 65536"/>
            <a:gd name="T27" fmla="*/ 0 60000 65536"/>
            <a:gd name="T28" fmla="*/ 0 60000 65536"/>
            <a:gd name="T29" fmla="*/ 0 60000 65536"/>
            <a:gd name="T30" fmla="*/ 0 w 358"/>
            <a:gd name="T31" fmla="*/ 0 h 239"/>
            <a:gd name="T32" fmla="*/ 358 w 358"/>
            <a:gd name="T33" fmla="*/ 0 h 239"/>
          </a:gdLst>
          <a:ahLst/>
          <a:cxnLst>
            <a:cxn ang="T20">
              <a:pos x="T0" y="T1"/>
            </a:cxn>
            <a:cxn ang="T21">
              <a:pos x="T2" y="T3"/>
            </a:cxn>
            <a:cxn ang="T22">
              <a:pos x="T4" y="T5"/>
            </a:cxn>
            <a:cxn ang="T23">
              <a:pos x="T6" y="T7"/>
            </a:cxn>
            <a:cxn ang="T24">
              <a:pos x="T8" y="T9"/>
            </a:cxn>
            <a:cxn ang="T25">
              <a:pos x="T10" y="T11"/>
            </a:cxn>
            <a:cxn ang="T26">
              <a:pos x="T12" y="T13"/>
            </a:cxn>
            <a:cxn ang="T27">
              <a:pos x="T14" y="T15"/>
            </a:cxn>
            <a:cxn ang="T28">
              <a:pos x="T16" y="T17"/>
            </a:cxn>
            <a:cxn ang="T29">
              <a:pos x="T18" y="T19"/>
            </a:cxn>
          </a:cxnLst>
          <a:rect l="T30" t="T31" r="T32" b="T33"/>
          <a:pathLst>
            <a:path w="358" h="239">
              <a:moveTo>
                <a:pt x="357" y="238"/>
              </a:moveTo>
              <a:lnTo>
                <a:pt x="0" y="238"/>
              </a:lnTo>
              <a:lnTo>
                <a:pt x="0" y="173"/>
              </a:lnTo>
              <a:lnTo>
                <a:pt x="357" y="173"/>
              </a:lnTo>
              <a:lnTo>
                <a:pt x="357" y="238"/>
              </a:lnTo>
              <a:close/>
              <a:moveTo>
                <a:pt x="357" y="63"/>
              </a:moveTo>
              <a:lnTo>
                <a:pt x="0" y="63"/>
              </a:lnTo>
              <a:lnTo>
                <a:pt x="0" y="0"/>
              </a:lnTo>
              <a:lnTo>
                <a:pt x="357" y="0"/>
              </a:lnTo>
              <a:lnTo>
                <a:pt x="357" y="63"/>
              </a:lnTo>
              <a:close/>
            </a:path>
          </a:pathLst>
        </a:custGeom>
        <a:solidFill>
          <a:srgbClr val="000000"/>
        </a:solidFill>
        <a:ln w="9360">
          <a:solidFill>
            <a:srgbClr val="000000"/>
          </a:solidFill>
          <a:round/>
          <a:headEnd/>
          <a:tailEnd/>
        </a:ln>
      </xdr:spPr>
    </xdr:sp>
    <xdr:clientData/>
  </xdr:twoCellAnchor>
  <xdr:twoCellAnchor>
    <xdr:from>
      <xdr:col>12</xdr:col>
      <xdr:colOff>438150</xdr:colOff>
      <xdr:row>26</xdr:row>
      <xdr:rowOff>47625</xdr:rowOff>
    </xdr:from>
    <xdr:to>
      <xdr:col>13</xdr:col>
      <xdr:colOff>57150</xdr:colOff>
      <xdr:row>26</xdr:row>
      <xdr:rowOff>133350</xdr:rowOff>
    </xdr:to>
    <xdr:sp macro="" textlink="">
      <xdr:nvSpPr>
        <xdr:cNvPr id="176925" name="Freeform 44">
          <a:extLst>
            <a:ext uri="{FF2B5EF4-FFF2-40B4-BE49-F238E27FC236}">
              <a16:creationId xmlns:a16="http://schemas.microsoft.com/office/drawing/2014/main" id="{A2A54AD5-9039-F974-4D69-DCC0B4463CB5}"/>
            </a:ext>
          </a:extLst>
        </xdr:cNvPr>
        <xdr:cNvSpPr>
          <a:spLocks noChangeArrowheads="1"/>
        </xdr:cNvSpPr>
      </xdr:nvSpPr>
      <xdr:spPr bwMode="auto">
        <a:xfrm>
          <a:off x="7591425" y="7134225"/>
          <a:ext cx="219075" cy="0"/>
        </a:xfrm>
        <a:custGeom>
          <a:avLst/>
          <a:gdLst>
            <a:gd name="T0" fmla="*/ 2147483646 w 358"/>
            <a:gd name="T1" fmla="*/ 0 h 239"/>
            <a:gd name="T2" fmla="*/ 0 w 358"/>
            <a:gd name="T3" fmla="*/ 0 h 239"/>
            <a:gd name="T4" fmla="*/ 0 w 358"/>
            <a:gd name="T5" fmla="*/ 0 h 239"/>
            <a:gd name="T6" fmla="*/ 2147483646 w 358"/>
            <a:gd name="T7" fmla="*/ 0 h 239"/>
            <a:gd name="T8" fmla="*/ 2147483646 w 358"/>
            <a:gd name="T9" fmla="*/ 0 h 239"/>
            <a:gd name="T10" fmla="*/ 2147483646 w 358"/>
            <a:gd name="T11" fmla="*/ 0 h 239"/>
            <a:gd name="T12" fmla="*/ 0 w 358"/>
            <a:gd name="T13" fmla="*/ 0 h 239"/>
            <a:gd name="T14" fmla="*/ 0 w 358"/>
            <a:gd name="T15" fmla="*/ 0 h 239"/>
            <a:gd name="T16" fmla="*/ 2147483646 w 358"/>
            <a:gd name="T17" fmla="*/ 0 h 239"/>
            <a:gd name="T18" fmla="*/ 2147483646 w 358"/>
            <a:gd name="T19" fmla="*/ 0 h 239"/>
            <a:gd name="T20" fmla="*/ 0 60000 65536"/>
            <a:gd name="T21" fmla="*/ 0 60000 65536"/>
            <a:gd name="T22" fmla="*/ 0 60000 65536"/>
            <a:gd name="T23" fmla="*/ 0 60000 65536"/>
            <a:gd name="T24" fmla="*/ 0 60000 65536"/>
            <a:gd name="T25" fmla="*/ 0 60000 65536"/>
            <a:gd name="T26" fmla="*/ 0 60000 65536"/>
            <a:gd name="T27" fmla="*/ 0 60000 65536"/>
            <a:gd name="T28" fmla="*/ 0 60000 65536"/>
            <a:gd name="T29" fmla="*/ 0 60000 65536"/>
            <a:gd name="T30" fmla="*/ 0 w 358"/>
            <a:gd name="T31" fmla="*/ 0 h 239"/>
            <a:gd name="T32" fmla="*/ 358 w 358"/>
            <a:gd name="T33" fmla="*/ 0 h 239"/>
          </a:gdLst>
          <a:ahLst/>
          <a:cxnLst>
            <a:cxn ang="T20">
              <a:pos x="T0" y="T1"/>
            </a:cxn>
            <a:cxn ang="T21">
              <a:pos x="T2" y="T3"/>
            </a:cxn>
            <a:cxn ang="T22">
              <a:pos x="T4" y="T5"/>
            </a:cxn>
            <a:cxn ang="T23">
              <a:pos x="T6" y="T7"/>
            </a:cxn>
            <a:cxn ang="T24">
              <a:pos x="T8" y="T9"/>
            </a:cxn>
            <a:cxn ang="T25">
              <a:pos x="T10" y="T11"/>
            </a:cxn>
            <a:cxn ang="T26">
              <a:pos x="T12" y="T13"/>
            </a:cxn>
            <a:cxn ang="T27">
              <a:pos x="T14" y="T15"/>
            </a:cxn>
            <a:cxn ang="T28">
              <a:pos x="T16" y="T17"/>
            </a:cxn>
            <a:cxn ang="T29">
              <a:pos x="T18" y="T19"/>
            </a:cxn>
          </a:cxnLst>
          <a:rect l="T30" t="T31" r="T32" b="T33"/>
          <a:pathLst>
            <a:path w="358" h="239">
              <a:moveTo>
                <a:pt x="357" y="238"/>
              </a:moveTo>
              <a:lnTo>
                <a:pt x="0" y="238"/>
              </a:lnTo>
              <a:lnTo>
                <a:pt x="0" y="173"/>
              </a:lnTo>
              <a:lnTo>
                <a:pt x="357" y="173"/>
              </a:lnTo>
              <a:lnTo>
                <a:pt x="357" y="238"/>
              </a:lnTo>
              <a:close/>
              <a:moveTo>
                <a:pt x="357" y="63"/>
              </a:moveTo>
              <a:lnTo>
                <a:pt x="0" y="63"/>
              </a:lnTo>
              <a:lnTo>
                <a:pt x="0" y="0"/>
              </a:lnTo>
              <a:lnTo>
                <a:pt x="357" y="0"/>
              </a:lnTo>
              <a:lnTo>
                <a:pt x="357" y="63"/>
              </a:lnTo>
              <a:close/>
            </a:path>
          </a:pathLst>
        </a:custGeom>
        <a:solidFill>
          <a:srgbClr val="000000"/>
        </a:solidFill>
        <a:ln w="9360">
          <a:solidFill>
            <a:srgbClr val="000000"/>
          </a:solidFill>
          <a:round/>
          <a:headEnd/>
          <a:tailEnd/>
        </a:ln>
      </xdr:spPr>
    </xdr:sp>
    <xdr:clientData/>
  </xdr:twoCellAnchor>
  <xdr:twoCellAnchor>
    <xdr:from>
      <xdr:col>15</xdr:col>
      <xdr:colOff>9525</xdr:colOff>
      <xdr:row>3</xdr:row>
      <xdr:rowOff>9525</xdr:rowOff>
    </xdr:from>
    <xdr:to>
      <xdr:col>15</xdr:col>
      <xdr:colOff>723900</xdr:colOff>
      <xdr:row>4</xdr:row>
      <xdr:rowOff>0</xdr:rowOff>
    </xdr:to>
    <xdr:pic>
      <xdr:nvPicPr>
        <xdr:cNvPr id="176926" name="Picture 1">
          <a:extLst>
            <a:ext uri="{FF2B5EF4-FFF2-40B4-BE49-F238E27FC236}">
              <a16:creationId xmlns:a16="http://schemas.microsoft.com/office/drawing/2014/main" id="{9CAEA6F4-68F3-4308-9E74-B982ED0E590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010650" y="857250"/>
          <a:ext cx="63817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133350</xdr:colOff>
      <xdr:row>3</xdr:row>
      <xdr:rowOff>304800</xdr:rowOff>
    </xdr:from>
    <xdr:to>
      <xdr:col>11</xdr:col>
      <xdr:colOff>476250</xdr:colOff>
      <xdr:row>3</xdr:row>
      <xdr:rowOff>647700</xdr:rowOff>
    </xdr:to>
    <xdr:pic>
      <xdr:nvPicPr>
        <xdr:cNvPr id="176927" name="Picture 7">
          <a:extLst>
            <a:ext uri="{FF2B5EF4-FFF2-40B4-BE49-F238E27FC236}">
              <a16:creationId xmlns:a16="http://schemas.microsoft.com/office/drawing/2014/main" id="{9469C291-DE64-753E-763F-CD29A266A007}"/>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38925" y="1152525"/>
          <a:ext cx="3429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14</xdr:col>
      <xdr:colOff>133350</xdr:colOff>
      <xdr:row>3</xdr:row>
      <xdr:rowOff>295275</xdr:rowOff>
    </xdr:from>
    <xdr:to>
      <xdr:col>14</xdr:col>
      <xdr:colOff>476250</xdr:colOff>
      <xdr:row>3</xdr:row>
      <xdr:rowOff>638175</xdr:rowOff>
    </xdr:to>
    <xdr:pic>
      <xdr:nvPicPr>
        <xdr:cNvPr id="176928" name="Picture 8">
          <a:extLst>
            <a:ext uri="{FF2B5EF4-FFF2-40B4-BE49-F238E27FC236}">
              <a16:creationId xmlns:a16="http://schemas.microsoft.com/office/drawing/2014/main" id="{6CCE3468-4354-305D-D15B-1E45E46C1B73}"/>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486775" y="1143000"/>
          <a:ext cx="3429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15</xdr:col>
      <xdr:colOff>85725</xdr:colOff>
      <xdr:row>3</xdr:row>
      <xdr:rowOff>171450</xdr:rowOff>
    </xdr:from>
    <xdr:to>
      <xdr:col>15</xdr:col>
      <xdr:colOff>561975</xdr:colOff>
      <xdr:row>3</xdr:row>
      <xdr:rowOff>676275</xdr:rowOff>
    </xdr:to>
    <xdr:pic>
      <xdr:nvPicPr>
        <xdr:cNvPr id="176929" name="Picture 9">
          <a:extLst>
            <a:ext uri="{FF2B5EF4-FFF2-40B4-BE49-F238E27FC236}">
              <a16:creationId xmlns:a16="http://schemas.microsoft.com/office/drawing/2014/main" id="{0253D7EC-E329-097D-BFFC-9C1479C95E98}"/>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086850" y="1019175"/>
          <a:ext cx="476250" cy="504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161925</xdr:colOff>
      <xdr:row>3</xdr:row>
      <xdr:rowOff>295275</xdr:rowOff>
    </xdr:from>
    <xdr:to>
      <xdr:col>10</xdr:col>
      <xdr:colOff>504825</xdr:colOff>
      <xdr:row>3</xdr:row>
      <xdr:rowOff>619125</xdr:rowOff>
    </xdr:to>
    <xdr:pic>
      <xdr:nvPicPr>
        <xdr:cNvPr id="176930" name="Picture 10">
          <a:extLst>
            <a:ext uri="{FF2B5EF4-FFF2-40B4-BE49-F238E27FC236}">
              <a16:creationId xmlns:a16="http://schemas.microsoft.com/office/drawing/2014/main" id="{B80BBE3E-0403-0F38-21A8-9FD02F7028E1}"/>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410200" y="1143000"/>
          <a:ext cx="97155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171450</xdr:colOff>
      <xdr:row>3</xdr:row>
      <xdr:rowOff>295275</xdr:rowOff>
    </xdr:from>
    <xdr:to>
      <xdr:col>9</xdr:col>
      <xdr:colOff>485775</xdr:colOff>
      <xdr:row>3</xdr:row>
      <xdr:rowOff>609600</xdr:rowOff>
    </xdr:to>
    <xdr:pic>
      <xdr:nvPicPr>
        <xdr:cNvPr id="176931" name="Picture 11">
          <a:extLst>
            <a:ext uri="{FF2B5EF4-FFF2-40B4-BE49-F238E27FC236}">
              <a16:creationId xmlns:a16="http://schemas.microsoft.com/office/drawing/2014/main" id="{B302FEFA-1037-FA66-1536-15087D27D5CD}"/>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419725" y="1143000"/>
          <a:ext cx="314325"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10</xdr:col>
      <xdr:colOff>161925</xdr:colOff>
      <xdr:row>3</xdr:row>
      <xdr:rowOff>295275</xdr:rowOff>
    </xdr:from>
    <xdr:to>
      <xdr:col>10</xdr:col>
      <xdr:colOff>485775</xdr:colOff>
      <xdr:row>3</xdr:row>
      <xdr:rowOff>619125</xdr:rowOff>
    </xdr:to>
    <xdr:pic>
      <xdr:nvPicPr>
        <xdr:cNvPr id="176932" name="Picture 12">
          <a:extLst>
            <a:ext uri="{FF2B5EF4-FFF2-40B4-BE49-F238E27FC236}">
              <a16:creationId xmlns:a16="http://schemas.microsoft.com/office/drawing/2014/main" id="{27D12B86-EB50-9EC0-D2DD-316D75E56A69}"/>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6038850" y="1143000"/>
          <a:ext cx="32385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123825</xdr:colOff>
      <xdr:row>3</xdr:row>
      <xdr:rowOff>285750</xdr:rowOff>
    </xdr:from>
    <xdr:to>
      <xdr:col>13</xdr:col>
      <xdr:colOff>495300</xdr:colOff>
      <xdr:row>3</xdr:row>
      <xdr:rowOff>609600</xdr:rowOff>
    </xdr:to>
    <xdr:pic>
      <xdr:nvPicPr>
        <xdr:cNvPr id="176933" name="Picture 10">
          <a:extLst>
            <a:ext uri="{FF2B5EF4-FFF2-40B4-BE49-F238E27FC236}">
              <a16:creationId xmlns:a16="http://schemas.microsoft.com/office/drawing/2014/main" id="{646AC922-68F8-ACFC-BBF3-652F71BEAB8A}"/>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277100" y="1133475"/>
          <a:ext cx="97155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133350</xdr:colOff>
      <xdr:row>3</xdr:row>
      <xdr:rowOff>285750</xdr:rowOff>
    </xdr:from>
    <xdr:to>
      <xdr:col>12</xdr:col>
      <xdr:colOff>447675</xdr:colOff>
      <xdr:row>3</xdr:row>
      <xdr:rowOff>600075</xdr:rowOff>
    </xdr:to>
    <xdr:pic>
      <xdr:nvPicPr>
        <xdr:cNvPr id="176934" name="Picture 11">
          <a:extLst>
            <a:ext uri="{FF2B5EF4-FFF2-40B4-BE49-F238E27FC236}">
              <a16:creationId xmlns:a16="http://schemas.microsoft.com/office/drawing/2014/main" id="{245E83A6-331A-B0A3-7D04-8496A09CEB4A}"/>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7286625" y="1133475"/>
          <a:ext cx="314325"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152400</xdr:colOff>
      <xdr:row>3</xdr:row>
      <xdr:rowOff>285750</xdr:rowOff>
    </xdr:from>
    <xdr:to>
      <xdr:col>13</xdr:col>
      <xdr:colOff>476250</xdr:colOff>
      <xdr:row>3</xdr:row>
      <xdr:rowOff>609600</xdr:rowOff>
    </xdr:to>
    <xdr:pic>
      <xdr:nvPicPr>
        <xdr:cNvPr id="176935" name="Picture 12">
          <a:extLst>
            <a:ext uri="{FF2B5EF4-FFF2-40B4-BE49-F238E27FC236}">
              <a16:creationId xmlns:a16="http://schemas.microsoft.com/office/drawing/2014/main" id="{08A0D67E-FB4D-D9FB-6DE9-054298BCECE2}"/>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7905750" y="1133475"/>
          <a:ext cx="32385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4.xml><?xml version="1.0" encoding="utf-8"?>
<xdr:wsDr xmlns:xdr="http://schemas.openxmlformats.org/drawingml/2006/spreadsheetDrawing" xmlns:a="http://schemas.openxmlformats.org/drawingml/2006/main">
  <xdr:twoCellAnchor>
    <xdr:from>
      <xdr:col>15</xdr:col>
      <xdr:colOff>9525</xdr:colOff>
      <xdr:row>3</xdr:row>
      <xdr:rowOff>9525</xdr:rowOff>
    </xdr:from>
    <xdr:to>
      <xdr:col>15</xdr:col>
      <xdr:colOff>723900</xdr:colOff>
      <xdr:row>4</xdr:row>
      <xdr:rowOff>0</xdr:rowOff>
    </xdr:to>
    <xdr:pic>
      <xdr:nvPicPr>
        <xdr:cNvPr id="177943" name="Picture 1">
          <a:extLst>
            <a:ext uri="{FF2B5EF4-FFF2-40B4-BE49-F238E27FC236}">
              <a16:creationId xmlns:a16="http://schemas.microsoft.com/office/drawing/2014/main" id="{AFDEA095-325F-4EBA-4DD2-73292737297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010650" y="857250"/>
          <a:ext cx="63817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476250</xdr:colOff>
      <xdr:row>5</xdr:row>
      <xdr:rowOff>28575</xdr:rowOff>
    </xdr:from>
    <xdr:to>
      <xdr:col>6</xdr:col>
      <xdr:colOff>523875</xdr:colOff>
      <xdr:row>5</xdr:row>
      <xdr:rowOff>228600</xdr:rowOff>
    </xdr:to>
    <xdr:sp macro="" textlink="">
      <xdr:nvSpPr>
        <xdr:cNvPr id="177944" name="Freeform 2">
          <a:extLst>
            <a:ext uri="{FF2B5EF4-FFF2-40B4-BE49-F238E27FC236}">
              <a16:creationId xmlns:a16="http://schemas.microsoft.com/office/drawing/2014/main" id="{2BA3F6C6-2DF9-A040-93DC-CD12545ACECA}"/>
            </a:ext>
          </a:extLst>
        </xdr:cNvPr>
        <xdr:cNvSpPr>
          <a:spLocks noChangeArrowheads="1"/>
        </xdr:cNvSpPr>
      </xdr:nvSpPr>
      <xdr:spPr bwMode="auto">
        <a:xfrm>
          <a:off x="4133850" y="1866900"/>
          <a:ext cx="47625" cy="200025"/>
        </a:xfrm>
        <a:custGeom>
          <a:avLst/>
          <a:gdLst>
            <a:gd name="T0" fmla="*/ 0 w 443"/>
            <a:gd name="T1" fmla="*/ 2147483646 h 554"/>
            <a:gd name="T2" fmla="*/ 0 w 443"/>
            <a:gd name="T3" fmla="*/ 0 h 554"/>
            <a:gd name="T4" fmla="*/ 2147483646 w 443"/>
            <a:gd name="T5" fmla="*/ 2147483646 h 554"/>
            <a:gd name="T6" fmla="*/ 0 w 443"/>
            <a:gd name="T7" fmla="*/ 2147483646 h 554"/>
            <a:gd name="T8" fmla="*/ 0 60000 65536"/>
            <a:gd name="T9" fmla="*/ 0 60000 65536"/>
            <a:gd name="T10" fmla="*/ 0 60000 65536"/>
            <a:gd name="T11" fmla="*/ 0 60000 65536"/>
            <a:gd name="T12" fmla="*/ 0 w 443"/>
            <a:gd name="T13" fmla="*/ 0 h 554"/>
            <a:gd name="T14" fmla="*/ 443 w 443"/>
            <a:gd name="T15" fmla="*/ 554 h 554"/>
          </a:gdLst>
          <a:ahLst/>
          <a:cxnLst>
            <a:cxn ang="T8">
              <a:pos x="T0" y="T1"/>
            </a:cxn>
            <a:cxn ang="T9">
              <a:pos x="T2" y="T3"/>
            </a:cxn>
            <a:cxn ang="T10">
              <a:pos x="T4" y="T5"/>
            </a:cxn>
            <a:cxn ang="T11">
              <a:pos x="T6" y="T7"/>
            </a:cxn>
          </a:cxnLst>
          <a:rect l="T12" t="T13" r="T14" b="T15"/>
          <a:pathLst>
            <a:path w="443" h="554">
              <a:moveTo>
                <a:pt x="0" y="553"/>
              </a:moveTo>
              <a:lnTo>
                <a:pt x="0" y="0"/>
              </a:lnTo>
              <a:lnTo>
                <a:pt x="442" y="278"/>
              </a:lnTo>
              <a:lnTo>
                <a:pt x="0" y="553"/>
              </a:lnTo>
            </a:path>
          </a:pathLst>
        </a:custGeom>
        <a:solidFill>
          <a:srgbClr val="FFFFFF"/>
        </a:solidFill>
        <a:ln w="9360">
          <a:solidFill>
            <a:srgbClr val="000000"/>
          </a:solidFill>
          <a:round/>
          <a:headEnd/>
          <a:tailEnd/>
        </a:ln>
      </xdr:spPr>
    </xdr:sp>
    <xdr:clientData/>
  </xdr:twoCellAnchor>
  <xdr:twoCellAnchor>
    <xdr:from>
      <xdr:col>6</xdr:col>
      <xdr:colOff>419100</xdr:colOff>
      <xdr:row>21</xdr:row>
      <xdr:rowOff>47625</xdr:rowOff>
    </xdr:from>
    <xdr:to>
      <xdr:col>6</xdr:col>
      <xdr:colOff>523875</xdr:colOff>
      <xdr:row>21</xdr:row>
      <xdr:rowOff>228600</xdr:rowOff>
    </xdr:to>
    <xdr:sp macro="" textlink="">
      <xdr:nvSpPr>
        <xdr:cNvPr id="177945" name="Freeform 3">
          <a:extLst>
            <a:ext uri="{FF2B5EF4-FFF2-40B4-BE49-F238E27FC236}">
              <a16:creationId xmlns:a16="http://schemas.microsoft.com/office/drawing/2014/main" id="{D6F43CB9-E4E6-95A8-87B9-EC02DBD7E6DB}"/>
            </a:ext>
          </a:extLst>
        </xdr:cNvPr>
        <xdr:cNvSpPr>
          <a:spLocks noChangeArrowheads="1"/>
        </xdr:cNvSpPr>
      </xdr:nvSpPr>
      <xdr:spPr bwMode="auto">
        <a:xfrm>
          <a:off x="4076700" y="6477000"/>
          <a:ext cx="104775" cy="180975"/>
        </a:xfrm>
        <a:custGeom>
          <a:avLst/>
          <a:gdLst>
            <a:gd name="T0" fmla="*/ 0 w 302"/>
            <a:gd name="T1" fmla="*/ 2147483646 h 502"/>
            <a:gd name="T2" fmla="*/ 0 w 302"/>
            <a:gd name="T3" fmla="*/ 0 h 502"/>
            <a:gd name="T4" fmla="*/ 2147483646 w 302"/>
            <a:gd name="T5" fmla="*/ 2147483646 h 502"/>
            <a:gd name="T6" fmla="*/ 0 w 302"/>
            <a:gd name="T7" fmla="*/ 2147483646 h 502"/>
            <a:gd name="T8" fmla="*/ 0 60000 65536"/>
            <a:gd name="T9" fmla="*/ 0 60000 65536"/>
            <a:gd name="T10" fmla="*/ 0 60000 65536"/>
            <a:gd name="T11" fmla="*/ 0 60000 65536"/>
            <a:gd name="T12" fmla="*/ 0 w 302"/>
            <a:gd name="T13" fmla="*/ 0 h 502"/>
            <a:gd name="T14" fmla="*/ 302 w 302"/>
            <a:gd name="T15" fmla="*/ 502 h 502"/>
          </a:gdLst>
          <a:ahLst/>
          <a:cxnLst>
            <a:cxn ang="T8">
              <a:pos x="T0" y="T1"/>
            </a:cxn>
            <a:cxn ang="T9">
              <a:pos x="T2" y="T3"/>
            </a:cxn>
            <a:cxn ang="T10">
              <a:pos x="T4" y="T5"/>
            </a:cxn>
            <a:cxn ang="T11">
              <a:pos x="T6" y="T7"/>
            </a:cxn>
          </a:cxnLst>
          <a:rect l="T12" t="T13" r="T14" b="T15"/>
          <a:pathLst>
            <a:path w="302" h="502">
              <a:moveTo>
                <a:pt x="0" y="501"/>
              </a:moveTo>
              <a:lnTo>
                <a:pt x="0" y="0"/>
              </a:lnTo>
              <a:lnTo>
                <a:pt x="301" y="252"/>
              </a:lnTo>
              <a:lnTo>
                <a:pt x="0" y="501"/>
              </a:lnTo>
            </a:path>
          </a:pathLst>
        </a:custGeom>
        <a:solidFill>
          <a:srgbClr val="FFFFFF"/>
        </a:solidFill>
        <a:ln w="9360">
          <a:solidFill>
            <a:srgbClr val="000000"/>
          </a:solidFill>
          <a:round/>
          <a:headEnd/>
          <a:tailEnd/>
        </a:ln>
      </xdr:spPr>
    </xdr:sp>
    <xdr:clientData/>
  </xdr:twoCellAnchor>
  <xdr:twoCellAnchor>
    <xdr:from>
      <xdr:col>6</xdr:col>
      <xdr:colOff>419100</xdr:colOff>
      <xdr:row>21</xdr:row>
      <xdr:rowOff>47625</xdr:rowOff>
    </xdr:from>
    <xdr:to>
      <xdr:col>6</xdr:col>
      <xdr:colOff>523875</xdr:colOff>
      <xdr:row>21</xdr:row>
      <xdr:rowOff>228600</xdr:rowOff>
    </xdr:to>
    <xdr:sp macro="" textlink="">
      <xdr:nvSpPr>
        <xdr:cNvPr id="177946" name="Freeform 18">
          <a:extLst>
            <a:ext uri="{FF2B5EF4-FFF2-40B4-BE49-F238E27FC236}">
              <a16:creationId xmlns:a16="http://schemas.microsoft.com/office/drawing/2014/main" id="{2C8B6256-7C72-7540-D195-BD6AC74C1327}"/>
            </a:ext>
          </a:extLst>
        </xdr:cNvPr>
        <xdr:cNvSpPr>
          <a:spLocks noChangeArrowheads="1"/>
        </xdr:cNvSpPr>
      </xdr:nvSpPr>
      <xdr:spPr bwMode="auto">
        <a:xfrm>
          <a:off x="4076700" y="6477000"/>
          <a:ext cx="104775" cy="180975"/>
        </a:xfrm>
        <a:custGeom>
          <a:avLst/>
          <a:gdLst>
            <a:gd name="T0" fmla="*/ 0 w 302"/>
            <a:gd name="T1" fmla="*/ 2147483646 h 502"/>
            <a:gd name="T2" fmla="*/ 0 w 302"/>
            <a:gd name="T3" fmla="*/ 0 h 502"/>
            <a:gd name="T4" fmla="*/ 2147483646 w 302"/>
            <a:gd name="T5" fmla="*/ 2147483646 h 502"/>
            <a:gd name="T6" fmla="*/ 0 w 302"/>
            <a:gd name="T7" fmla="*/ 2147483646 h 502"/>
            <a:gd name="T8" fmla="*/ 0 60000 65536"/>
            <a:gd name="T9" fmla="*/ 0 60000 65536"/>
            <a:gd name="T10" fmla="*/ 0 60000 65536"/>
            <a:gd name="T11" fmla="*/ 0 60000 65536"/>
            <a:gd name="T12" fmla="*/ 0 w 302"/>
            <a:gd name="T13" fmla="*/ 0 h 502"/>
            <a:gd name="T14" fmla="*/ 302 w 302"/>
            <a:gd name="T15" fmla="*/ 502 h 502"/>
          </a:gdLst>
          <a:ahLst/>
          <a:cxnLst>
            <a:cxn ang="T8">
              <a:pos x="T0" y="T1"/>
            </a:cxn>
            <a:cxn ang="T9">
              <a:pos x="T2" y="T3"/>
            </a:cxn>
            <a:cxn ang="T10">
              <a:pos x="T4" y="T5"/>
            </a:cxn>
            <a:cxn ang="T11">
              <a:pos x="T6" y="T7"/>
            </a:cxn>
          </a:cxnLst>
          <a:rect l="T12" t="T13" r="T14" b="T15"/>
          <a:pathLst>
            <a:path w="302" h="502">
              <a:moveTo>
                <a:pt x="0" y="501"/>
              </a:moveTo>
              <a:lnTo>
                <a:pt x="0" y="0"/>
              </a:lnTo>
              <a:lnTo>
                <a:pt x="301" y="252"/>
              </a:lnTo>
              <a:lnTo>
                <a:pt x="0" y="501"/>
              </a:lnTo>
            </a:path>
          </a:pathLst>
        </a:custGeom>
        <a:solidFill>
          <a:srgbClr val="FFFFFF"/>
        </a:solidFill>
        <a:ln w="9360">
          <a:solidFill>
            <a:srgbClr val="000000"/>
          </a:solidFill>
          <a:round/>
          <a:headEnd/>
          <a:tailEnd/>
        </a:ln>
      </xdr:spPr>
    </xdr:sp>
    <xdr:clientData/>
  </xdr:twoCellAnchor>
  <xdr:twoCellAnchor>
    <xdr:from>
      <xdr:col>12</xdr:col>
      <xdr:colOff>438150</xdr:colOff>
      <xdr:row>26</xdr:row>
      <xdr:rowOff>47625</xdr:rowOff>
    </xdr:from>
    <xdr:to>
      <xdr:col>13</xdr:col>
      <xdr:colOff>57150</xdr:colOff>
      <xdr:row>26</xdr:row>
      <xdr:rowOff>133350</xdr:rowOff>
    </xdr:to>
    <xdr:sp macro="" textlink="">
      <xdr:nvSpPr>
        <xdr:cNvPr id="177947" name="Freeform 19">
          <a:extLst>
            <a:ext uri="{FF2B5EF4-FFF2-40B4-BE49-F238E27FC236}">
              <a16:creationId xmlns:a16="http://schemas.microsoft.com/office/drawing/2014/main" id="{DB52652B-5F4F-99C5-EF29-9EFB29EC9E5B}"/>
            </a:ext>
          </a:extLst>
        </xdr:cNvPr>
        <xdr:cNvSpPr>
          <a:spLocks noChangeArrowheads="1"/>
        </xdr:cNvSpPr>
      </xdr:nvSpPr>
      <xdr:spPr bwMode="auto">
        <a:xfrm>
          <a:off x="7591425" y="7134225"/>
          <a:ext cx="219075" cy="0"/>
        </a:xfrm>
        <a:custGeom>
          <a:avLst/>
          <a:gdLst>
            <a:gd name="T0" fmla="*/ 2147483646 w 358"/>
            <a:gd name="T1" fmla="*/ 0 h 239"/>
            <a:gd name="T2" fmla="*/ 0 w 358"/>
            <a:gd name="T3" fmla="*/ 0 h 239"/>
            <a:gd name="T4" fmla="*/ 0 w 358"/>
            <a:gd name="T5" fmla="*/ 0 h 239"/>
            <a:gd name="T6" fmla="*/ 2147483646 w 358"/>
            <a:gd name="T7" fmla="*/ 0 h 239"/>
            <a:gd name="T8" fmla="*/ 2147483646 w 358"/>
            <a:gd name="T9" fmla="*/ 0 h 239"/>
            <a:gd name="T10" fmla="*/ 2147483646 w 358"/>
            <a:gd name="T11" fmla="*/ 0 h 239"/>
            <a:gd name="T12" fmla="*/ 0 w 358"/>
            <a:gd name="T13" fmla="*/ 0 h 239"/>
            <a:gd name="T14" fmla="*/ 0 w 358"/>
            <a:gd name="T15" fmla="*/ 0 h 239"/>
            <a:gd name="T16" fmla="*/ 2147483646 w 358"/>
            <a:gd name="T17" fmla="*/ 0 h 239"/>
            <a:gd name="T18" fmla="*/ 2147483646 w 358"/>
            <a:gd name="T19" fmla="*/ 0 h 239"/>
            <a:gd name="T20" fmla="*/ 0 60000 65536"/>
            <a:gd name="T21" fmla="*/ 0 60000 65536"/>
            <a:gd name="T22" fmla="*/ 0 60000 65536"/>
            <a:gd name="T23" fmla="*/ 0 60000 65536"/>
            <a:gd name="T24" fmla="*/ 0 60000 65536"/>
            <a:gd name="T25" fmla="*/ 0 60000 65536"/>
            <a:gd name="T26" fmla="*/ 0 60000 65536"/>
            <a:gd name="T27" fmla="*/ 0 60000 65536"/>
            <a:gd name="T28" fmla="*/ 0 60000 65536"/>
            <a:gd name="T29" fmla="*/ 0 60000 65536"/>
            <a:gd name="T30" fmla="*/ 0 w 358"/>
            <a:gd name="T31" fmla="*/ 0 h 239"/>
            <a:gd name="T32" fmla="*/ 358 w 358"/>
            <a:gd name="T33" fmla="*/ 0 h 239"/>
          </a:gdLst>
          <a:ahLst/>
          <a:cxnLst>
            <a:cxn ang="T20">
              <a:pos x="T0" y="T1"/>
            </a:cxn>
            <a:cxn ang="T21">
              <a:pos x="T2" y="T3"/>
            </a:cxn>
            <a:cxn ang="T22">
              <a:pos x="T4" y="T5"/>
            </a:cxn>
            <a:cxn ang="T23">
              <a:pos x="T6" y="T7"/>
            </a:cxn>
            <a:cxn ang="T24">
              <a:pos x="T8" y="T9"/>
            </a:cxn>
            <a:cxn ang="T25">
              <a:pos x="T10" y="T11"/>
            </a:cxn>
            <a:cxn ang="T26">
              <a:pos x="T12" y="T13"/>
            </a:cxn>
            <a:cxn ang="T27">
              <a:pos x="T14" y="T15"/>
            </a:cxn>
            <a:cxn ang="T28">
              <a:pos x="T16" y="T17"/>
            </a:cxn>
            <a:cxn ang="T29">
              <a:pos x="T18" y="T19"/>
            </a:cxn>
          </a:cxnLst>
          <a:rect l="T30" t="T31" r="T32" b="T33"/>
          <a:pathLst>
            <a:path w="358" h="239">
              <a:moveTo>
                <a:pt x="357" y="238"/>
              </a:moveTo>
              <a:lnTo>
                <a:pt x="0" y="238"/>
              </a:lnTo>
              <a:lnTo>
                <a:pt x="0" y="173"/>
              </a:lnTo>
              <a:lnTo>
                <a:pt x="357" y="173"/>
              </a:lnTo>
              <a:lnTo>
                <a:pt x="357" y="238"/>
              </a:lnTo>
              <a:close/>
              <a:moveTo>
                <a:pt x="357" y="63"/>
              </a:moveTo>
              <a:lnTo>
                <a:pt x="0" y="63"/>
              </a:lnTo>
              <a:lnTo>
                <a:pt x="0" y="0"/>
              </a:lnTo>
              <a:lnTo>
                <a:pt x="357" y="0"/>
              </a:lnTo>
              <a:lnTo>
                <a:pt x="357" y="63"/>
              </a:lnTo>
              <a:close/>
            </a:path>
          </a:pathLst>
        </a:custGeom>
        <a:solidFill>
          <a:srgbClr val="000000"/>
        </a:solidFill>
        <a:ln w="9360">
          <a:solidFill>
            <a:srgbClr val="000000"/>
          </a:solidFill>
          <a:round/>
          <a:headEnd/>
          <a:tailEnd/>
        </a:ln>
      </xdr:spPr>
    </xdr:sp>
    <xdr:clientData/>
  </xdr:twoCellAnchor>
  <xdr:twoCellAnchor>
    <xdr:from>
      <xdr:col>12</xdr:col>
      <xdr:colOff>438150</xdr:colOff>
      <xdr:row>26</xdr:row>
      <xdr:rowOff>47625</xdr:rowOff>
    </xdr:from>
    <xdr:to>
      <xdr:col>13</xdr:col>
      <xdr:colOff>57150</xdr:colOff>
      <xdr:row>26</xdr:row>
      <xdr:rowOff>133350</xdr:rowOff>
    </xdr:to>
    <xdr:sp macro="" textlink="">
      <xdr:nvSpPr>
        <xdr:cNvPr id="177948" name="Freeform 20">
          <a:extLst>
            <a:ext uri="{FF2B5EF4-FFF2-40B4-BE49-F238E27FC236}">
              <a16:creationId xmlns:a16="http://schemas.microsoft.com/office/drawing/2014/main" id="{6E31478A-B1CD-9507-D9C4-ED5148A633A1}"/>
            </a:ext>
          </a:extLst>
        </xdr:cNvPr>
        <xdr:cNvSpPr>
          <a:spLocks noChangeArrowheads="1"/>
        </xdr:cNvSpPr>
      </xdr:nvSpPr>
      <xdr:spPr bwMode="auto">
        <a:xfrm>
          <a:off x="7591425" y="7134225"/>
          <a:ext cx="219075" cy="0"/>
        </a:xfrm>
        <a:custGeom>
          <a:avLst/>
          <a:gdLst>
            <a:gd name="T0" fmla="*/ 2147483646 w 358"/>
            <a:gd name="T1" fmla="*/ 0 h 239"/>
            <a:gd name="T2" fmla="*/ 0 w 358"/>
            <a:gd name="T3" fmla="*/ 0 h 239"/>
            <a:gd name="T4" fmla="*/ 0 w 358"/>
            <a:gd name="T5" fmla="*/ 0 h 239"/>
            <a:gd name="T6" fmla="*/ 2147483646 w 358"/>
            <a:gd name="T7" fmla="*/ 0 h 239"/>
            <a:gd name="T8" fmla="*/ 2147483646 w 358"/>
            <a:gd name="T9" fmla="*/ 0 h 239"/>
            <a:gd name="T10" fmla="*/ 2147483646 w 358"/>
            <a:gd name="T11" fmla="*/ 0 h 239"/>
            <a:gd name="T12" fmla="*/ 0 w 358"/>
            <a:gd name="T13" fmla="*/ 0 h 239"/>
            <a:gd name="T14" fmla="*/ 0 w 358"/>
            <a:gd name="T15" fmla="*/ 0 h 239"/>
            <a:gd name="T16" fmla="*/ 2147483646 w 358"/>
            <a:gd name="T17" fmla="*/ 0 h 239"/>
            <a:gd name="T18" fmla="*/ 2147483646 w 358"/>
            <a:gd name="T19" fmla="*/ 0 h 239"/>
            <a:gd name="T20" fmla="*/ 0 60000 65536"/>
            <a:gd name="T21" fmla="*/ 0 60000 65536"/>
            <a:gd name="T22" fmla="*/ 0 60000 65536"/>
            <a:gd name="T23" fmla="*/ 0 60000 65536"/>
            <a:gd name="T24" fmla="*/ 0 60000 65536"/>
            <a:gd name="T25" fmla="*/ 0 60000 65536"/>
            <a:gd name="T26" fmla="*/ 0 60000 65536"/>
            <a:gd name="T27" fmla="*/ 0 60000 65536"/>
            <a:gd name="T28" fmla="*/ 0 60000 65536"/>
            <a:gd name="T29" fmla="*/ 0 60000 65536"/>
            <a:gd name="T30" fmla="*/ 0 w 358"/>
            <a:gd name="T31" fmla="*/ 0 h 239"/>
            <a:gd name="T32" fmla="*/ 358 w 358"/>
            <a:gd name="T33" fmla="*/ 0 h 239"/>
          </a:gdLst>
          <a:ahLst/>
          <a:cxnLst>
            <a:cxn ang="T20">
              <a:pos x="T0" y="T1"/>
            </a:cxn>
            <a:cxn ang="T21">
              <a:pos x="T2" y="T3"/>
            </a:cxn>
            <a:cxn ang="T22">
              <a:pos x="T4" y="T5"/>
            </a:cxn>
            <a:cxn ang="T23">
              <a:pos x="T6" y="T7"/>
            </a:cxn>
            <a:cxn ang="T24">
              <a:pos x="T8" y="T9"/>
            </a:cxn>
            <a:cxn ang="T25">
              <a:pos x="T10" y="T11"/>
            </a:cxn>
            <a:cxn ang="T26">
              <a:pos x="T12" y="T13"/>
            </a:cxn>
            <a:cxn ang="T27">
              <a:pos x="T14" y="T15"/>
            </a:cxn>
            <a:cxn ang="T28">
              <a:pos x="T16" y="T17"/>
            </a:cxn>
            <a:cxn ang="T29">
              <a:pos x="T18" y="T19"/>
            </a:cxn>
          </a:cxnLst>
          <a:rect l="T30" t="T31" r="T32" b="T33"/>
          <a:pathLst>
            <a:path w="358" h="239">
              <a:moveTo>
                <a:pt x="357" y="238"/>
              </a:moveTo>
              <a:lnTo>
                <a:pt x="0" y="238"/>
              </a:lnTo>
              <a:lnTo>
                <a:pt x="0" y="173"/>
              </a:lnTo>
              <a:lnTo>
                <a:pt x="357" y="173"/>
              </a:lnTo>
              <a:lnTo>
                <a:pt x="357" y="238"/>
              </a:lnTo>
              <a:close/>
              <a:moveTo>
                <a:pt x="357" y="63"/>
              </a:moveTo>
              <a:lnTo>
                <a:pt x="0" y="63"/>
              </a:lnTo>
              <a:lnTo>
                <a:pt x="0" y="0"/>
              </a:lnTo>
              <a:lnTo>
                <a:pt x="357" y="0"/>
              </a:lnTo>
              <a:lnTo>
                <a:pt x="357" y="63"/>
              </a:lnTo>
              <a:close/>
            </a:path>
          </a:pathLst>
        </a:custGeom>
        <a:solidFill>
          <a:srgbClr val="000000"/>
        </a:solidFill>
        <a:ln w="9360">
          <a:solidFill>
            <a:srgbClr val="000000"/>
          </a:solidFill>
          <a:round/>
          <a:headEnd/>
          <a:tailEnd/>
        </a:ln>
      </xdr:spPr>
    </xdr:sp>
    <xdr:clientData/>
  </xdr:twoCellAnchor>
  <xdr:twoCellAnchor>
    <xdr:from>
      <xdr:col>12</xdr:col>
      <xdr:colOff>438150</xdr:colOff>
      <xdr:row>26</xdr:row>
      <xdr:rowOff>47625</xdr:rowOff>
    </xdr:from>
    <xdr:to>
      <xdr:col>13</xdr:col>
      <xdr:colOff>57150</xdr:colOff>
      <xdr:row>26</xdr:row>
      <xdr:rowOff>133350</xdr:rowOff>
    </xdr:to>
    <xdr:sp macro="" textlink="">
      <xdr:nvSpPr>
        <xdr:cNvPr id="177949" name="Freeform 44">
          <a:extLst>
            <a:ext uri="{FF2B5EF4-FFF2-40B4-BE49-F238E27FC236}">
              <a16:creationId xmlns:a16="http://schemas.microsoft.com/office/drawing/2014/main" id="{FDEF7E9D-3A69-83DA-D2FD-5BFFEA7846F4}"/>
            </a:ext>
          </a:extLst>
        </xdr:cNvPr>
        <xdr:cNvSpPr>
          <a:spLocks noChangeArrowheads="1"/>
        </xdr:cNvSpPr>
      </xdr:nvSpPr>
      <xdr:spPr bwMode="auto">
        <a:xfrm>
          <a:off x="7591425" y="7134225"/>
          <a:ext cx="219075" cy="0"/>
        </a:xfrm>
        <a:custGeom>
          <a:avLst/>
          <a:gdLst>
            <a:gd name="T0" fmla="*/ 2147483646 w 358"/>
            <a:gd name="T1" fmla="*/ 0 h 239"/>
            <a:gd name="T2" fmla="*/ 0 w 358"/>
            <a:gd name="T3" fmla="*/ 0 h 239"/>
            <a:gd name="T4" fmla="*/ 0 w 358"/>
            <a:gd name="T5" fmla="*/ 0 h 239"/>
            <a:gd name="T6" fmla="*/ 2147483646 w 358"/>
            <a:gd name="T7" fmla="*/ 0 h 239"/>
            <a:gd name="T8" fmla="*/ 2147483646 w 358"/>
            <a:gd name="T9" fmla="*/ 0 h 239"/>
            <a:gd name="T10" fmla="*/ 2147483646 w 358"/>
            <a:gd name="T11" fmla="*/ 0 h 239"/>
            <a:gd name="T12" fmla="*/ 0 w 358"/>
            <a:gd name="T13" fmla="*/ 0 h 239"/>
            <a:gd name="T14" fmla="*/ 0 w 358"/>
            <a:gd name="T15" fmla="*/ 0 h 239"/>
            <a:gd name="T16" fmla="*/ 2147483646 w 358"/>
            <a:gd name="T17" fmla="*/ 0 h 239"/>
            <a:gd name="T18" fmla="*/ 2147483646 w 358"/>
            <a:gd name="T19" fmla="*/ 0 h 239"/>
            <a:gd name="T20" fmla="*/ 0 60000 65536"/>
            <a:gd name="T21" fmla="*/ 0 60000 65536"/>
            <a:gd name="T22" fmla="*/ 0 60000 65536"/>
            <a:gd name="T23" fmla="*/ 0 60000 65536"/>
            <a:gd name="T24" fmla="*/ 0 60000 65536"/>
            <a:gd name="T25" fmla="*/ 0 60000 65536"/>
            <a:gd name="T26" fmla="*/ 0 60000 65536"/>
            <a:gd name="T27" fmla="*/ 0 60000 65536"/>
            <a:gd name="T28" fmla="*/ 0 60000 65536"/>
            <a:gd name="T29" fmla="*/ 0 60000 65536"/>
            <a:gd name="T30" fmla="*/ 0 w 358"/>
            <a:gd name="T31" fmla="*/ 0 h 239"/>
            <a:gd name="T32" fmla="*/ 358 w 358"/>
            <a:gd name="T33" fmla="*/ 0 h 239"/>
          </a:gdLst>
          <a:ahLst/>
          <a:cxnLst>
            <a:cxn ang="T20">
              <a:pos x="T0" y="T1"/>
            </a:cxn>
            <a:cxn ang="T21">
              <a:pos x="T2" y="T3"/>
            </a:cxn>
            <a:cxn ang="T22">
              <a:pos x="T4" y="T5"/>
            </a:cxn>
            <a:cxn ang="T23">
              <a:pos x="T6" y="T7"/>
            </a:cxn>
            <a:cxn ang="T24">
              <a:pos x="T8" y="T9"/>
            </a:cxn>
            <a:cxn ang="T25">
              <a:pos x="T10" y="T11"/>
            </a:cxn>
            <a:cxn ang="T26">
              <a:pos x="T12" y="T13"/>
            </a:cxn>
            <a:cxn ang="T27">
              <a:pos x="T14" y="T15"/>
            </a:cxn>
            <a:cxn ang="T28">
              <a:pos x="T16" y="T17"/>
            </a:cxn>
            <a:cxn ang="T29">
              <a:pos x="T18" y="T19"/>
            </a:cxn>
          </a:cxnLst>
          <a:rect l="T30" t="T31" r="T32" b="T33"/>
          <a:pathLst>
            <a:path w="358" h="239">
              <a:moveTo>
                <a:pt x="357" y="238"/>
              </a:moveTo>
              <a:lnTo>
                <a:pt x="0" y="238"/>
              </a:lnTo>
              <a:lnTo>
                <a:pt x="0" y="173"/>
              </a:lnTo>
              <a:lnTo>
                <a:pt x="357" y="173"/>
              </a:lnTo>
              <a:lnTo>
                <a:pt x="357" y="238"/>
              </a:lnTo>
              <a:close/>
              <a:moveTo>
                <a:pt x="357" y="63"/>
              </a:moveTo>
              <a:lnTo>
                <a:pt x="0" y="63"/>
              </a:lnTo>
              <a:lnTo>
                <a:pt x="0" y="0"/>
              </a:lnTo>
              <a:lnTo>
                <a:pt x="357" y="0"/>
              </a:lnTo>
              <a:lnTo>
                <a:pt x="357" y="63"/>
              </a:lnTo>
              <a:close/>
            </a:path>
          </a:pathLst>
        </a:custGeom>
        <a:solidFill>
          <a:srgbClr val="000000"/>
        </a:solidFill>
        <a:ln w="9360">
          <a:solidFill>
            <a:srgbClr val="000000"/>
          </a:solidFill>
          <a:round/>
          <a:headEnd/>
          <a:tailEnd/>
        </a:ln>
      </xdr:spPr>
    </xdr:sp>
    <xdr:clientData/>
  </xdr:twoCellAnchor>
  <xdr:twoCellAnchor>
    <xdr:from>
      <xdr:col>15</xdr:col>
      <xdr:colOff>9525</xdr:colOff>
      <xdr:row>3</xdr:row>
      <xdr:rowOff>9525</xdr:rowOff>
    </xdr:from>
    <xdr:to>
      <xdr:col>15</xdr:col>
      <xdr:colOff>723900</xdr:colOff>
      <xdr:row>4</xdr:row>
      <xdr:rowOff>0</xdr:rowOff>
    </xdr:to>
    <xdr:pic>
      <xdr:nvPicPr>
        <xdr:cNvPr id="177950" name="Picture 1">
          <a:extLst>
            <a:ext uri="{FF2B5EF4-FFF2-40B4-BE49-F238E27FC236}">
              <a16:creationId xmlns:a16="http://schemas.microsoft.com/office/drawing/2014/main" id="{C617538C-C2A0-DC58-BE10-1B253FDE459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010650" y="857250"/>
          <a:ext cx="63817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133350</xdr:colOff>
      <xdr:row>3</xdr:row>
      <xdr:rowOff>304800</xdr:rowOff>
    </xdr:from>
    <xdr:to>
      <xdr:col>11</xdr:col>
      <xdr:colOff>476250</xdr:colOff>
      <xdr:row>3</xdr:row>
      <xdr:rowOff>647700</xdr:rowOff>
    </xdr:to>
    <xdr:pic>
      <xdr:nvPicPr>
        <xdr:cNvPr id="177951" name="Picture 7">
          <a:extLst>
            <a:ext uri="{FF2B5EF4-FFF2-40B4-BE49-F238E27FC236}">
              <a16:creationId xmlns:a16="http://schemas.microsoft.com/office/drawing/2014/main" id="{65E85681-AD01-6AEA-C46D-D068DF590DE1}"/>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38925" y="1152525"/>
          <a:ext cx="3429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14</xdr:col>
      <xdr:colOff>133350</xdr:colOff>
      <xdr:row>3</xdr:row>
      <xdr:rowOff>295275</xdr:rowOff>
    </xdr:from>
    <xdr:to>
      <xdr:col>14</xdr:col>
      <xdr:colOff>476250</xdr:colOff>
      <xdr:row>3</xdr:row>
      <xdr:rowOff>638175</xdr:rowOff>
    </xdr:to>
    <xdr:pic>
      <xdr:nvPicPr>
        <xdr:cNvPr id="177952" name="Picture 8">
          <a:extLst>
            <a:ext uri="{FF2B5EF4-FFF2-40B4-BE49-F238E27FC236}">
              <a16:creationId xmlns:a16="http://schemas.microsoft.com/office/drawing/2014/main" id="{3C1DA322-F6F7-E457-FD99-6694AB415F2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486775" y="1143000"/>
          <a:ext cx="3429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15</xdr:col>
      <xdr:colOff>85725</xdr:colOff>
      <xdr:row>3</xdr:row>
      <xdr:rowOff>171450</xdr:rowOff>
    </xdr:from>
    <xdr:to>
      <xdr:col>15</xdr:col>
      <xdr:colOff>561975</xdr:colOff>
      <xdr:row>3</xdr:row>
      <xdr:rowOff>676275</xdr:rowOff>
    </xdr:to>
    <xdr:pic>
      <xdr:nvPicPr>
        <xdr:cNvPr id="177953" name="Picture 9">
          <a:extLst>
            <a:ext uri="{FF2B5EF4-FFF2-40B4-BE49-F238E27FC236}">
              <a16:creationId xmlns:a16="http://schemas.microsoft.com/office/drawing/2014/main" id="{FC988C87-16F2-4C61-BCFE-F084DE720F8D}"/>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086850" y="1019175"/>
          <a:ext cx="476250" cy="504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161925</xdr:colOff>
      <xdr:row>3</xdr:row>
      <xdr:rowOff>295275</xdr:rowOff>
    </xdr:from>
    <xdr:to>
      <xdr:col>10</xdr:col>
      <xdr:colOff>504825</xdr:colOff>
      <xdr:row>3</xdr:row>
      <xdr:rowOff>619125</xdr:rowOff>
    </xdr:to>
    <xdr:pic>
      <xdr:nvPicPr>
        <xdr:cNvPr id="177954" name="Picture 10">
          <a:extLst>
            <a:ext uri="{FF2B5EF4-FFF2-40B4-BE49-F238E27FC236}">
              <a16:creationId xmlns:a16="http://schemas.microsoft.com/office/drawing/2014/main" id="{DD01538E-CF76-86E7-8F8D-DF8CE36E754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410200" y="1143000"/>
          <a:ext cx="97155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171450</xdr:colOff>
      <xdr:row>3</xdr:row>
      <xdr:rowOff>295275</xdr:rowOff>
    </xdr:from>
    <xdr:to>
      <xdr:col>9</xdr:col>
      <xdr:colOff>485775</xdr:colOff>
      <xdr:row>3</xdr:row>
      <xdr:rowOff>609600</xdr:rowOff>
    </xdr:to>
    <xdr:pic>
      <xdr:nvPicPr>
        <xdr:cNvPr id="177955" name="Picture 11">
          <a:extLst>
            <a:ext uri="{FF2B5EF4-FFF2-40B4-BE49-F238E27FC236}">
              <a16:creationId xmlns:a16="http://schemas.microsoft.com/office/drawing/2014/main" id="{6036C485-7937-CB0A-6E19-801460F06AAF}"/>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419725" y="1143000"/>
          <a:ext cx="314325"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10</xdr:col>
      <xdr:colOff>161925</xdr:colOff>
      <xdr:row>3</xdr:row>
      <xdr:rowOff>295275</xdr:rowOff>
    </xdr:from>
    <xdr:to>
      <xdr:col>10</xdr:col>
      <xdr:colOff>485775</xdr:colOff>
      <xdr:row>3</xdr:row>
      <xdr:rowOff>619125</xdr:rowOff>
    </xdr:to>
    <xdr:pic>
      <xdr:nvPicPr>
        <xdr:cNvPr id="177956" name="Picture 12">
          <a:extLst>
            <a:ext uri="{FF2B5EF4-FFF2-40B4-BE49-F238E27FC236}">
              <a16:creationId xmlns:a16="http://schemas.microsoft.com/office/drawing/2014/main" id="{CFDF357D-9818-B044-520A-BAA32D0BAFC4}"/>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6038850" y="1143000"/>
          <a:ext cx="32385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123825</xdr:colOff>
      <xdr:row>3</xdr:row>
      <xdr:rowOff>285750</xdr:rowOff>
    </xdr:from>
    <xdr:to>
      <xdr:col>13</xdr:col>
      <xdr:colOff>495300</xdr:colOff>
      <xdr:row>3</xdr:row>
      <xdr:rowOff>609600</xdr:rowOff>
    </xdr:to>
    <xdr:pic>
      <xdr:nvPicPr>
        <xdr:cNvPr id="177957" name="Picture 10">
          <a:extLst>
            <a:ext uri="{FF2B5EF4-FFF2-40B4-BE49-F238E27FC236}">
              <a16:creationId xmlns:a16="http://schemas.microsoft.com/office/drawing/2014/main" id="{86E0A28B-A651-C1F6-2587-FC340DEBE443}"/>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277100" y="1133475"/>
          <a:ext cx="97155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133350</xdr:colOff>
      <xdr:row>3</xdr:row>
      <xdr:rowOff>285750</xdr:rowOff>
    </xdr:from>
    <xdr:to>
      <xdr:col>12</xdr:col>
      <xdr:colOff>447675</xdr:colOff>
      <xdr:row>3</xdr:row>
      <xdr:rowOff>600075</xdr:rowOff>
    </xdr:to>
    <xdr:pic>
      <xdr:nvPicPr>
        <xdr:cNvPr id="177958" name="Picture 11">
          <a:extLst>
            <a:ext uri="{FF2B5EF4-FFF2-40B4-BE49-F238E27FC236}">
              <a16:creationId xmlns:a16="http://schemas.microsoft.com/office/drawing/2014/main" id="{DA6D5F64-4579-C6A9-C97B-D72A7A7571D5}"/>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7286625" y="1133475"/>
          <a:ext cx="314325"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152400</xdr:colOff>
      <xdr:row>3</xdr:row>
      <xdr:rowOff>285750</xdr:rowOff>
    </xdr:from>
    <xdr:to>
      <xdr:col>13</xdr:col>
      <xdr:colOff>476250</xdr:colOff>
      <xdr:row>3</xdr:row>
      <xdr:rowOff>609600</xdr:rowOff>
    </xdr:to>
    <xdr:pic>
      <xdr:nvPicPr>
        <xdr:cNvPr id="177959" name="Picture 12">
          <a:extLst>
            <a:ext uri="{FF2B5EF4-FFF2-40B4-BE49-F238E27FC236}">
              <a16:creationId xmlns:a16="http://schemas.microsoft.com/office/drawing/2014/main" id="{A1910D07-03ED-578D-8E64-42D4DBC7CB46}"/>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7905750" y="1133475"/>
          <a:ext cx="32385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5.xml><?xml version="1.0" encoding="utf-8"?>
<xdr:wsDr xmlns:xdr="http://schemas.openxmlformats.org/drawingml/2006/spreadsheetDrawing" xmlns:a="http://schemas.openxmlformats.org/drawingml/2006/main">
  <xdr:twoCellAnchor>
    <xdr:from>
      <xdr:col>15</xdr:col>
      <xdr:colOff>9525</xdr:colOff>
      <xdr:row>3</xdr:row>
      <xdr:rowOff>9525</xdr:rowOff>
    </xdr:from>
    <xdr:to>
      <xdr:col>15</xdr:col>
      <xdr:colOff>723900</xdr:colOff>
      <xdr:row>4</xdr:row>
      <xdr:rowOff>0</xdr:rowOff>
    </xdr:to>
    <xdr:pic>
      <xdr:nvPicPr>
        <xdr:cNvPr id="178967" name="Picture 1">
          <a:extLst>
            <a:ext uri="{FF2B5EF4-FFF2-40B4-BE49-F238E27FC236}">
              <a16:creationId xmlns:a16="http://schemas.microsoft.com/office/drawing/2014/main" id="{2475C9C7-00A2-F621-03E0-A63D7199B24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010650" y="857250"/>
          <a:ext cx="63817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476250</xdr:colOff>
      <xdr:row>5</xdr:row>
      <xdr:rowOff>28575</xdr:rowOff>
    </xdr:from>
    <xdr:to>
      <xdr:col>6</xdr:col>
      <xdr:colOff>523875</xdr:colOff>
      <xdr:row>5</xdr:row>
      <xdr:rowOff>228600</xdr:rowOff>
    </xdr:to>
    <xdr:sp macro="" textlink="">
      <xdr:nvSpPr>
        <xdr:cNvPr id="178968" name="Freeform 2">
          <a:extLst>
            <a:ext uri="{FF2B5EF4-FFF2-40B4-BE49-F238E27FC236}">
              <a16:creationId xmlns:a16="http://schemas.microsoft.com/office/drawing/2014/main" id="{A8EC7DDD-EB58-1484-24FC-4AB4F2EA5F87}"/>
            </a:ext>
          </a:extLst>
        </xdr:cNvPr>
        <xdr:cNvSpPr>
          <a:spLocks noChangeArrowheads="1"/>
        </xdr:cNvSpPr>
      </xdr:nvSpPr>
      <xdr:spPr bwMode="auto">
        <a:xfrm>
          <a:off x="4133850" y="1866900"/>
          <a:ext cx="47625" cy="200025"/>
        </a:xfrm>
        <a:custGeom>
          <a:avLst/>
          <a:gdLst>
            <a:gd name="T0" fmla="*/ 0 w 443"/>
            <a:gd name="T1" fmla="*/ 2147483646 h 554"/>
            <a:gd name="T2" fmla="*/ 0 w 443"/>
            <a:gd name="T3" fmla="*/ 0 h 554"/>
            <a:gd name="T4" fmla="*/ 2147483646 w 443"/>
            <a:gd name="T5" fmla="*/ 2147483646 h 554"/>
            <a:gd name="T6" fmla="*/ 0 w 443"/>
            <a:gd name="T7" fmla="*/ 2147483646 h 554"/>
            <a:gd name="T8" fmla="*/ 0 60000 65536"/>
            <a:gd name="T9" fmla="*/ 0 60000 65536"/>
            <a:gd name="T10" fmla="*/ 0 60000 65536"/>
            <a:gd name="T11" fmla="*/ 0 60000 65536"/>
            <a:gd name="T12" fmla="*/ 0 w 443"/>
            <a:gd name="T13" fmla="*/ 0 h 554"/>
            <a:gd name="T14" fmla="*/ 443 w 443"/>
            <a:gd name="T15" fmla="*/ 554 h 554"/>
          </a:gdLst>
          <a:ahLst/>
          <a:cxnLst>
            <a:cxn ang="T8">
              <a:pos x="T0" y="T1"/>
            </a:cxn>
            <a:cxn ang="T9">
              <a:pos x="T2" y="T3"/>
            </a:cxn>
            <a:cxn ang="T10">
              <a:pos x="T4" y="T5"/>
            </a:cxn>
            <a:cxn ang="T11">
              <a:pos x="T6" y="T7"/>
            </a:cxn>
          </a:cxnLst>
          <a:rect l="T12" t="T13" r="T14" b="T15"/>
          <a:pathLst>
            <a:path w="443" h="554">
              <a:moveTo>
                <a:pt x="0" y="553"/>
              </a:moveTo>
              <a:lnTo>
                <a:pt x="0" y="0"/>
              </a:lnTo>
              <a:lnTo>
                <a:pt x="442" y="278"/>
              </a:lnTo>
              <a:lnTo>
                <a:pt x="0" y="553"/>
              </a:lnTo>
            </a:path>
          </a:pathLst>
        </a:custGeom>
        <a:solidFill>
          <a:srgbClr val="FFFFFF"/>
        </a:solidFill>
        <a:ln w="9360">
          <a:solidFill>
            <a:srgbClr val="000000"/>
          </a:solidFill>
          <a:round/>
          <a:headEnd/>
          <a:tailEnd/>
        </a:ln>
      </xdr:spPr>
    </xdr:sp>
    <xdr:clientData/>
  </xdr:twoCellAnchor>
  <xdr:twoCellAnchor>
    <xdr:from>
      <xdr:col>6</xdr:col>
      <xdr:colOff>419100</xdr:colOff>
      <xdr:row>21</xdr:row>
      <xdr:rowOff>47625</xdr:rowOff>
    </xdr:from>
    <xdr:to>
      <xdr:col>6</xdr:col>
      <xdr:colOff>523875</xdr:colOff>
      <xdr:row>21</xdr:row>
      <xdr:rowOff>228600</xdr:rowOff>
    </xdr:to>
    <xdr:sp macro="" textlink="">
      <xdr:nvSpPr>
        <xdr:cNvPr id="178969" name="Freeform 3">
          <a:extLst>
            <a:ext uri="{FF2B5EF4-FFF2-40B4-BE49-F238E27FC236}">
              <a16:creationId xmlns:a16="http://schemas.microsoft.com/office/drawing/2014/main" id="{28E7B9C7-4BF5-5F7D-37BE-A7334FB6C0AA}"/>
            </a:ext>
          </a:extLst>
        </xdr:cNvPr>
        <xdr:cNvSpPr>
          <a:spLocks noChangeArrowheads="1"/>
        </xdr:cNvSpPr>
      </xdr:nvSpPr>
      <xdr:spPr bwMode="auto">
        <a:xfrm>
          <a:off x="4076700" y="6477000"/>
          <a:ext cx="104775" cy="180975"/>
        </a:xfrm>
        <a:custGeom>
          <a:avLst/>
          <a:gdLst>
            <a:gd name="T0" fmla="*/ 0 w 302"/>
            <a:gd name="T1" fmla="*/ 2147483646 h 502"/>
            <a:gd name="T2" fmla="*/ 0 w 302"/>
            <a:gd name="T3" fmla="*/ 0 h 502"/>
            <a:gd name="T4" fmla="*/ 2147483646 w 302"/>
            <a:gd name="T5" fmla="*/ 2147483646 h 502"/>
            <a:gd name="T6" fmla="*/ 0 w 302"/>
            <a:gd name="T7" fmla="*/ 2147483646 h 502"/>
            <a:gd name="T8" fmla="*/ 0 60000 65536"/>
            <a:gd name="T9" fmla="*/ 0 60000 65536"/>
            <a:gd name="T10" fmla="*/ 0 60000 65536"/>
            <a:gd name="T11" fmla="*/ 0 60000 65536"/>
            <a:gd name="T12" fmla="*/ 0 w 302"/>
            <a:gd name="T13" fmla="*/ 0 h 502"/>
            <a:gd name="T14" fmla="*/ 302 w 302"/>
            <a:gd name="T15" fmla="*/ 502 h 502"/>
          </a:gdLst>
          <a:ahLst/>
          <a:cxnLst>
            <a:cxn ang="T8">
              <a:pos x="T0" y="T1"/>
            </a:cxn>
            <a:cxn ang="T9">
              <a:pos x="T2" y="T3"/>
            </a:cxn>
            <a:cxn ang="T10">
              <a:pos x="T4" y="T5"/>
            </a:cxn>
            <a:cxn ang="T11">
              <a:pos x="T6" y="T7"/>
            </a:cxn>
          </a:cxnLst>
          <a:rect l="T12" t="T13" r="T14" b="T15"/>
          <a:pathLst>
            <a:path w="302" h="502">
              <a:moveTo>
                <a:pt x="0" y="501"/>
              </a:moveTo>
              <a:lnTo>
                <a:pt x="0" y="0"/>
              </a:lnTo>
              <a:lnTo>
                <a:pt x="301" y="252"/>
              </a:lnTo>
              <a:lnTo>
                <a:pt x="0" y="501"/>
              </a:lnTo>
            </a:path>
          </a:pathLst>
        </a:custGeom>
        <a:solidFill>
          <a:srgbClr val="FFFFFF"/>
        </a:solidFill>
        <a:ln w="9360">
          <a:solidFill>
            <a:srgbClr val="000000"/>
          </a:solidFill>
          <a:round/>
          <a:headEnd/>
          <a:tailEnd/>
        </a:ln>
      </xdr:spPr>
    </xdr:sp>
    <xdr:clientData/>
  </xdr:twoCellAnchor>
  <xdr:twoCellAnchor>
    <xdr:from>
      <xdr:col>6</xdr:col>
      <xdr:colOff>419100</xdr:colOff>
      <xdr:row>21</xdr:row>
      <xdr:rowOff>47625</xdr:rowOff>
    </xdr:from>
    <xdr:to>
      <xdr:col>6</xdr:col>
      <xdr:colOff>523875</xdr:colOff>
      <xdr:row>21</xdr:row>
      <xdr:rowOff>228600</xdr:rowOff>
    </xdr:to>
    <xdr:sp macro="" textlink="">
      <xdr:nvSpPr>
        <xdr:cNvPr id="178970" name="Freeform 18">
          <a:extLst>
            <a:ext uri="{FF2B5EF4-FFF2-40B4-BE49-F238E27FC236}">
              <a16:creationId xmlns:a16="http://schemas.microsoft.com/office/drawing/2014/main" id="{6C1D82BD-EF90-C00A-D528-A089C5A1164B}"/>
            </a:ext>
          </a:extLst>
        </xdr:cNvPr>
        <xdr:cNvSpPr>
          <a:spLocks noChangeArrowheads="1"/>
        </xdr:cNvSpPr>
      </xdr:nvSpPr>
      <xdr:spPr bwMode="auto">
        <a:xfrm>
          <a:off x="4076700" y="6477000"/>
          <a:ext cx="104775" cy="180975"/>
        </a:xfrm>
        <a:custGeom>
          <a:avLst/>
          <a:gdLst>
            <a:gd name="T0" fmla="*/ 0 w 302"/>
            <a:gd name="T1" fmla="*/ 2147483646 h 502"/>
            <a:gd name="T2" fmla="*/ 0 w 302"/>
            <a:gd name="T3" fmla="*/ 0 h 502"/>
            <a:gd name="T4" fmla="*/ 2147483646 w 302"/>
            <a:gd name="T5" fmla="*/ 2147483646 h 502"/>
            <a:gd name="T6" fmla="*/ 0 w 302"/>
            <a:gd name="T7" fmla="*/ 2147483646 h 502"/>
            <a:gd name="T8" fmla="*/ 0 60000 65536"/>
            <a:gd name="T9" fmla="*/ 0 60000 65536"/>
            <a:gd name="T10" fmla="*/ 0 60000 65536"/>
            <a:gd name="T11" fmla="*/ 0 60000 65536"/>
            <a:gd name="T12" fmla="*/ 0 w 302"/>
            <a:gd name="T13" fmla="*/ 0 h 502"/>
            <a:gd name="T14" fmla="*/ 302 w 302"/>
            <a:gd name="T15" fmla="*/ 502 h 502"/>
          </a:gdLst>
          <a:ahLst/>
          <a:cxnLst>
            <a:cxn ang="T8">
              <a:pos x="T0" y="T1"/>
            </a:cxn>
            <a:cxn ang="T9">
              <a:pos x="T2" y="T3"/>
            </a:cxn>
            <a:cxn ang="T10">
              <a:pos x="T4" y="T5"/>
            </a:cxn>
            <a:cxn ang="T11">
              <a:pos x="T6" y="T7"/>
            </a:cxn>
          </a:cxnLst>
          <a:rect l="T12" t="T13" r="T14" b="T15"/>
          <a:pathLst>
            <a:path w="302" h="502">
              <a:moveTo>
                <a:pt x="0" y="501"/>
              </a:moveTo>
              <a:lnTo>
                <a:pt x="0" y="0"/>
              </a:lnTo>
              <a:lnTo>
                <a:pt x="301" y="252"/>
              </a:lnTo>
              <a:lnTo>
                <a:pt x="0" y="501"/>
              </a:lnTo>
            </a:path>
          </a:pathLst>
        </a:custGeom>
        <a:solidFill>
          <a:srgbClr val="FFFFFF"/>
        </a:solidFill>
        <a:ln w="9360">
          <a:solidFill>
            <a:srgbClr val="000000"/>
          </a:solidFill>
          <a:round/>
          <a:headEnd/>
          <a:tailEnd/>
        </a:ln>
      </xdr:spPr>
    </xdr:sp>
    <xdr:clientData/>
  </xdr:twoCellAnchor>
  <xdr:twoCellAnchor>
    <xdr:from>
      <xdr:col>12</xdr:col>
      <xdr:colOff>438150</xdr:colOff>
      <xdr:row>26</xdr:row>
      <xdr:rowOff>47625</xdr:rowOff>
    </xdr:from>
    <xdr:to>
      <xdr:col>13</xdr:col>
      <xdr:colOff>57150</xdr:colOff>
      <xdr:row>26</xdr:row>
      <xdr:rowOff>133350</xdr:rowOff>
    </xdr:to>
    <xdr:sp macro="" textlink="">
      <xdr:nvSpPr>
        <xdr:cNvPr id="178971" name="Freeform 19">
          <a:extLst>
            <a:ext uri="{FF2B5EF4-FFF2-40B4-BE49-F238E27FC236}">
              <a16:creationId xmlns:a16="http://schemas.microsoft.com/office/drawing/2014/main" id="{AD00C55D-6A9B-2634-303A-2CB55BD4941B}"/>
            </a:ext>
          </a:extLst>
        </xdr:cNvPr>
        <xdr:cNvSpPr>
          <a:spLocks noChangeArrowheads="1"/>
        </xdr:cNvSpPr>
      </xdr:nvSpPr>
      <xdr:spPr bwMode="auto">
        <a:xfrm>
          <a:off x="7591425" y="7134225"/>
          <a:ext cx="219075" cy="0"/>
        </a:xfrm>
        <a:custGeom>
          <a:avLst/>
          <a:gdLst>
            <a:gd name="T0" fmla="*/ 2147483646 w 358"/>
            <a:gd name="T1" fmla="*/ 0 h 239"/>
            <a:gd name="T2" fmla="*/ 0 w 358"/>
            <a:gd name="T3" fmla="*/ 0 h 239"/>
            <a:gd name="T4" fmla="*/ 0 w 358"/>
            <a:gd name="T5" fmla="*/ 0 h 239"/>
            <a:gd name="T6" fmla="*/ 2147483646 w 358"/>
            <a:gd name="T7" fmla="*/ 0 h 239"/>
            <a:gd name="T8" fmla="*/ 2147483646 w 358"/>
            <a:gd name="T9" fmla="*/ 0 h 239"/>
            <a:gd name="T10" fmla="*/ 2147483646 w 358"/>
            <a:gd name="T11" fmla="*/ 0 h 239"/>
            <a:gd name="T12" fmla="*/ 0 w 358"/>
            <a:gd name="T13" fmla="*/ 0 h 239"/>
            <a:gd name="T14" fmla="*/ 0 w 358"/>
            <a:gd name="T15" fmla="*/ 0 h 239"/>
            <a:gd name="T16" fmla="*/ 2147483646 w 358"/>
            <a:gd name="T17" fmla="*/ 0 h 239"/>
            <a:gd name="T18" fmla="*/ 2147483646 w 358"/>
            <a:gd name="T19" fmla="*/ 0 h 239"/>
            <a:gd name="T20" fmla="*/ 0 60000 65536"/>
            <a:gd name="T21" fmla="*/ 0 60000 65536"/>
            <a:gd name="T22" fmla="*/ 0 60000 65536"/>
            <a:gd name="T23" fmla="*/ 0 60000 65536"/>
            <a:gd name="T24" fmla="*/ 0 60000 65536"/>
            <a:gd name="T25" fmla="*/ 0 60000 65536"/>
            <a:gd name="T26" fmla="*/ 0 60000 65536"/>
            <a:gd name="T27" fmla="*/ 0 60000 65536"/>
            <a:gd name="T28" fmla="*/ 0 60000 65536"/>
            <a:gd name="T29" fmla="*/ 0 60000 65536"/>
            <a:gd name="T30" fmla="*/ 0 w 358"/>
            <a:gd name="T31" fmla="*/ 0 h 239"/>
            <a:gd name="T32" fmla="*/ 358 w 358"/>
            <a:gd name="T33" fmla="*/ 0 h 239"/>
          </a:gdLst>
          <a:ahLst/>
          <a:cxnLst>
            <a:cxn ang="T20">
              <a:pos x="T0" y="T1"/>
            </a:cxn>
            <a:cxn ang="T21">
              <a:pos x="T2" y="T3"/>
            </a:cxn>
            <a:cxn ang="T22">
              <a:pos x="T4" y="T5"/>
            </a:cxn>
            <a:cxn ang="T23">
              <a:pos x="T6" y="T7"/>
            </a:cxn>
            <a:cxn ang="T24">
              <a:pos x="T8" y="T9"/>
            </a:cxn>
            <a:cxn ang="T25">
              <a:pos x="T10" y="T11"/>
            </a:cxn>
            <a:cxn ang="T26">
              <a:pos x="T12" y="T13"/>
            </a:cxn>
            <a:cxn ang="T27">
              <a:pos x="T14" y="T15"/>
            </a:cxn>
            <a:cxn ang="T28">
              <a:pos x="T16" y="T17"/>
            </a:cxn>
            <a:cxn ang="T29">
              <a:pos x="T18" y="T19"/>
            </a:cxn>
          </a:cxnLst>
          <a:rect l="T30" t="T31" r="T32" b="T33"/>
          <a:pathLst>
            <a:path w="358" h="239">
              <a:moveTo>
                <a:pt x="357" y="238"/>
              </a:moveTo>
              <a:lnTo>
                <a:pt x="0" y="238"/>
              </a:lnTo>
              <a:lnTo>
                <a:pt x="0" y="173"/>
              </a:lnTo>
              <a:lnTo>
                <a:pt x="357" y="173"/>
              </a:lnTo>
              <a:lnTo>
                <a:pt x="357" y="238"/>
              </a:lnTo>
              <a:close/>
              <a:moveTo>
                <a:pt x="357" y="63"/>
              </a:moveTo>
              <a:lnTo>
                <a:pt x="0" y="63"/>
              </a:lnTo>
              <a:lnTo>
                <a:pt x="0" y="0"/>
              </a:lnTo>
              <a:lnTo>
                <a:pt x="357" y="0"/>
              </a:lnTo>
              <a:lnTo>
                <a:pt x="357" y="63"/>
              </a:lnTo>
              <a:close/>
            </a:path>
          </a:pathLst>
        </a:custGeom>
        <a:solidFill>
          <a:srgbClr val="000000"/>
        </a:solidFill>
        <a:ln w="9360">
          <a:solidFill>
            <a:srgbClr val="000000"/>
          </a:solidFill>
          <a:round/>
          <a:headEnd/>
          <a:tailEnd/>
        </a:ln>
      </xdr:spPr>
    </xdr:sp>
    <xdr:clientData/>
  </xdr:twoCellAnchor>
  <xdr:twoCellAnchor>
    <xdr:from>
      <xdr:col>12</xdr:col>
      <xdr:colOff>438150</xdr:colOff>
      <xdr:row>26</xdr:row>
      <xdr:rowOff>47625</xdr:rowOff>
    </xdr:from>
    <xdr:to>
      <xdr:col>13</xdr:col>
      <xdr:colOff>57150</xdr:colOff>
      <xdr:row>26</xdr:row>
      <xdr:rowOff>133350</xdr:rowOff>
    </xdr:to>
    <xdr:sp macro="" textlink="">
      <xdr:nvSpPr>
        <xdr:cNvPr id="178972" name="Freeform 20">
          <a:extLst>
            <a:ext uri="{FF2B5EF4-FFF2-40B4-BE49-F238E27FC236}">
              <a16:creationId xmlns:a16="http://schemas.microsoft.com/office/drawing/2014/main" id="{2FA29208-B763-D4AF-7A2A-0D6741A1F3BD}"/>
            </a:ext>
          </a:extLst>
        </xdr:cNvPr>
        <xdr:cNvSpPr>
          <a:spLocks noChangeArrowheads="1"/>
        </xdr:cNvSpPr>
      </xdr:nvSpPr>
      <xdr:spPr bwMode="auto">
        <a:xfrm>
          <a:off x="7591425" y="7134225"/>
          <a:ext cx="219075" cy="0"/>
        </a:xfrm>
        <a:custGeom>
          <a:avLst/>
          <a:gdLst>
            <a:gd name="T0" fmla="*/ 2147483646 w 358"/>
            <a:gd name="T1" fmla="*/ 0 h 239"/>
            <a:gd name="T2" fmla="*/ 0 w 358"/>
            <a:gd name="T3" fmla="*/ 0 h 239"/>
            <a:gd name="T4" fmla="*/ 0 w 358"/>
            <a:gd name="T5" fmla="*/ 0 h 239"/>
            <a:gd name="T6" fmla="*/ 2147483646 w 358"/>
            <a:gd name="T7" fmla="*/ 0 h 239"/>
            <a:gd name="T8" fmla="*/ 2147483646 w 358"/>
            <a:gd name="T9" fmla="*/ 0 h 239"/>
            <a:gd name="T10" fmla="*/ 2147483646 w 358"/>
            <a:gd name="T11" fmla="*/ 0 h 239"/>
            <a:gd name="T12" fmla="*/ 0 w 358"/>
            <a:gd name="T13" fmla="*/ 0 h 239"/>
            <a:gd name="T14" fmla="*/ 0 w 358"/>
            <a:gd name="T15" fmla="*/ 0 h 239"/>
            <a:gd name="T16" fmla="*/ 2147483646 w 358"/>
            <a:gd name="T17" fmla="*/ 0 h 239"/>
            <a:gd name="T18" fmla="*/ 2147483646 w 358"/>
            <a:gd name="T19" fmla="*/ 0 h 239"/>
            <a:gd name="T20" fmla="*/ 0 60000 65536"/>
            <a:gd name="T21" fmla="*/ 0 60000 65536"/>
            <a:gd name="T22" fmla="*/ 0 60000 65536"/>
            <a:gd name="T23" fmla="*/ 0 60000 65536"/>
            <a:gd name="T24" fmla="*/ 0 60000 65536"/>
            <a:gd name="T25" fmla="*/ 0 60000 65536"/>
            <a:gd name="T26" fmla="*/ 0 60000 65536"/>
            <a:gd name="T27" fmla="*/ 0 60000 65536"/>
            <a:gd name="T28" fmla="*/ 0 60000 65536"/>
            <a:gd name="T29" fmla="*/ 0 60000 65536"/>
            <a:gd name="T30" fmla="*/ 0 w 358"/>
            <a:gd name="T31" fmla="*/ 0 h 239"/>
            <a:gd name="T32" fmla="*/ 358 w 358"/>
            <a:gd name="T33" fmla="*/ 0 h 239"/>
          </a:gdLst>
          <a:ahLst/>
          <a:cxnLst>
            <a:cxn ang="T20">
              <a:pos x="T0" y="T1"/>
            </a:cxn>
            <a:cxn ang="T21">
              <a:pos x="T2" y="T3"/>
            </a:cxn>
            <a:cxn ang="T22">
              <a:pos x="T4" y="T5"/>
            </a:cxn>
            <a:cxn ang="T23">
              <a:pos x="T6" y="T7"/>
            </a:cxn>
            <a:cxn ang="T24">
              <a:pos x="T8" y="T9"/>
            </a:cxn>
            <a:cxn ang="T25">
              <a:pos x="T10" y="T11"/>
            </a:cxn>
            <a:cxn ang="T26">
              <a:pos x="T12" y="T13"/>
            </a:cxn>
            <a:cxn ang="T27">
              <a:pos x="T14" y="T15"/>
            </a:cxn>
            <a:cxn ang="T28">
              <a:pos x="T16" y="T17"/>
            </a:cxn>
            <a:cxn ang="T29">
              <a:pos x="T18" y="T19"/>
            </a:cxn>
          </a:cxnLst>
          <a:rect l="T30" t="T31" r="T32" b="T33"/>
          <a:pathLst>
            <a:path w="358" h="239">
              <a:moveTo>
                <a:pt x="357" y="238"/>
              </a:moveTo>
              <a:lnTo>
                <a:pt x="0" y="238"/>
              </a:lnTo>
              <a:lnTo>
                <a:pt x="0" y="173"/>
              </a:lnTo>
              <a:lnTo>
                <a:pt x="357" y="173"/>
              </a:lnTo>
              <a:lnTo>
                <a:pt x="357" y="238"/>
              </a:lnTo>
              <a:close/>
              <a:moveTo>
                <a:pt x="357" y="63"/>
              </a:moveTo>
              <a:lnTo>
                <a:pt x="0" y="63"/>
              </a:lnTo>
              <a:lnTo>
                <a:pt x="0" y="0"/>
              </a:lnTo>
              <a:lnTo>
                <a:pt x="357" y="0"/>
              </a:lnTo>
              <a:lnTo>
                <a:pt x="357" y="63"/>
              </a:lnTo>
              <a:close/>
            </a:path>
          </a:pathLst>
        </a:custGeom>
        <a:solidFill>
          <a:srgbClr val="000000"/>
        </a:solidFill>
        <a:ln w="9360">
          <a:solidFill>
            <a:srgbClr val="000000"/>
          </a:solidFill>
          <a:round/>
          <a:headEnd/>
          <a:tailEnd/>
        </a:ln>
      </xdr:spPr>
    </xdr:sp>
    <xdr:clientData/>
  </xdr:twoCellAnchor>
  <xdr:twoCellAnchor>
    <xdr:from>
      <xdr:col>12</xdr:col>
      <xdr:colOff>438150</xdr:colOff>
      <xdr:row>26</xdr:row>
      <xdr:rowOff>47625</xdr:rowOff>
    </xdr:from>
    <xdr:to>
      <xdr:col>13</xdr:col>
      <xdr:colOff>57150</xdr:colOff>
      <xdr:row>26</xdr:row>
      <xdr:rowOff>133350</xdr:rowOff>
    </xdr:to>
    <xdr:sp macro="" textlink="">
      <xdr:nvSpPr>
        <xdr:cNvPr id="178973" name="Freeform 44">
          <a:extLst>
            <a:ext uri="{FF2B5EF4-FFF2-40B4-BE49-F238E27FC236}">
              <a16:creationId xmlns:a16="http://schemas.microsoft.com/office/drawing/2014/main" id="{FF6C8DD1-E0AD-5045-0D22-2859874D2683}"/>
            </a:ext>
          </a:extLst>
        </xdr:cNvPr>
        <xdr:cNvSpPr>
          <a:spLocks noChangeArrowheads="1"/>
        </xdr:cNvSpPr>
      </xdr:nvSpPr>
      <xdr:spPr bwMode="auto">
        <a:xfrm>
          <a:off x="7591425" y="7134225"/>
          <a:ext cx="219075" cy="0"/>
        </a:xfrm>
        <a:custGeom>
          <a:avLst/>
          <a:gdLst>
            <a:gd name="T0" fmla="*/ 2147483646 w 358"/>
            <a:gd name="T1" fmla="*/ 0 h 239"/>
            <a:gd name="T2" fmla="*/ 0 w 358"/>
            <a:gd name="T3" fmla="*/ 0 h 239"/>
            <a:gd name="T4" fmla="*/ 0 w 358"/>
            <a:gd name="T5" fmla="*/ 0 h 239"/>
            <a:gd name="T6" fmla="*/ 2147483646 w 358"/>
            <a:gd name="T7" fmla="*/ 0 h 239"/>
            <a:gd name="T8" fmla="*/ 2147483646 w 358"/>
            <a:gd name="T9" fmla="*/ 0 h 239"/>
            <a:gd name="T10" fmla="*/ 2147483646 w 358"/>
            <a:gd name="T11" fmla="*/ 0 h 239"/>
            <a:gd name="T12" fmla="*/ 0 w 358"/>
            <a:gd name="T13" fmla="*/ 0 h 239"/>
            <a:gd name="T14" fmla="*/ 0 w 358"/>
            <a:gd name="T15" fmla="*/ 0 h 239"/>
            <a:gd name="T16" fmla="*/ 2147483646 w 358"/>
            <a:gd name="T17" fmla="*/ 0 h 239"/>
            <a:gd name="T18" fmla="*/ 2147483646 w 358"/>
            <a:gd name="T19" fmla="*/ 0 h 239"/>
            <a:gd name="T20" fmla="*/ 0 60000 65536"/>
            <a:gd name="T21" fmla="*/ 0 60000 65536"/>
            <a:gd name="T22" fmla="*/ 0 60000 65536"/>
            <a:gd name="T23" fmla="*/ 0 60000 65536"/>
            <a:gd name="T24" fmla="*/ 0 60000 65536"/>
            <a:gd name="T25" fmla="*/ 0 60000 65536"/>
            <a:gd name="T26" fmla="*/ 0 60000 65536"/>
            <a:gd name="T27" fmla="*/ 0 60000 65536"/>
            <a:gd name="T28" fmla="*/ 0 60000 65536"/>
            <a:gd name="T29" fmla="*/ 0 60000 65536"/>
            <a:gd name="T30" fmla="*/ 0 w 358"/>
            <a:gd name="T31" fmla="*/ 0 h 239"/>
            <a:gd name="T32" fmla="*/ 358 w 358"/>
            <a:gd name="T33" fmla="*/ 0 h 239"/>
          </a:gdLst>
          <a:ahLst/>
          <a:cxnLst>
            <a:cxn ang="T20">
              <a:pos x="T0" y="T1"/>
            </a:cxn>
            <a:cxn ang="T21">
              <a:pos x="T2" y="T3"/>
            </a:cxn>
            <a:cxn ang="T22">
              <a:pos x="T4" y="T5"/>
            </a:cxn>
            <a:cxn ang="T23">
              <a:pos x="T6" y="T7"/>
            </a:cxn>
            <a:cxn ang="T24">
              <a:pos x="T8" y="T9"/>
            </a:cxn>
            <a:cxn ang="T25">
              <a:pos x="T10" y="T11"/>
            </a:cxn>
            <a:cxn ang="T26">
              <a:pos x="T12" y="T13"/>
            </a:cxn>
            <a:cxn ang="T27">
              <a:pos x="T14" y="T15"/>
            </a:cxn>
            <a:cxn ang="T28">
              <a:pos x="T16" y="T17"/>
            </a:cxn>
            <a:cxn ang="T29">
              <a:pos x="T18" y="T19"/>
            </a:cxn>
          </a:cxnLst>
          <a:rect l="T30" t="T31" r="T32" b="T33"/>
          <a:pathLst>
            <a:path w="358" h="239">
              <a:moveTo>
                <a:pt x="357" y="238"/>
              </a:moveTo>
              <a:lnTo>
                <a:pt x="0" y="238"/>
              </a:lnTo>
              <a:lnTo>
                <a:pt x="0" y="173"/>
              </a:lnTo>
              <a:lnTo>
                <a:pt x="357" y="173"/>
              </a:lnTo>
              <a:lnTo>
                <a:pt x="357" y="238"/>
              </a:lnTo>
              <a:close/>
              <a:moveTo>
                <a:pt x="357" y="63"/>
              </a:moveTo>
              <a:lnTo>
                <a:pt x="0" y="63"/>
              </a:lnTo>
              <a:lnTo>
                <a:pt x="0" y="0"/>
              </a:lnTo>
              <a:lnTo>
                <a:pt x="357" y="0"/>
              </a:lnTo>
              <a:lnTo>
                <a:pt x="357" y="63"/>
              </a:lnTo>
              <a:close/>
            </a:path>
          </a:pathLst>
        </a:custGeom>
        <a:solidFill>
          <a:srgbClr val="000000"/>
        </a:solidFill>
        <a:ln w="9360">
          <a:solidFill>
            <a:srgbClr val="000000"/>
          </a:solidFill>
          <a:round/>
          <a:headEnd/>
          <a:tailEnd/>
        </a:ln>
      </xdr:spPr>
    </xdr:sp>
    <xdr:clientData/>
  </xdr:twoCellAnchor>
  <xdr:twoCellAnchor>
    <xdr:from>
      <xdr:col>15</xdr:col>
      <xdr:colOff>9525</xdr:colOff>
      <xdr:row>3</xdr:row>
      <xdr:rowOff>9525</xdr:rowOff>
    </xdr:from>
    <xdr:to>
      <xdr:col>15</xdr:col>
      <xdr:colOff>723900</xdr:colOff>
      <xdr:row>4</xdr:row>
      <xdr:rowOff>0</xdr:rowOff>
    </xdr:to>
    <xdr:pic>
      <xdr:nvPicPr>
        <xdr:cNvPr id="178974" name="Picture 1">
          <a:extLst>
            <a:ext uri="{FF2B5EF4-FFF2-40B4-BE49-F238E27FC236}">
              <a16:creationId xmlns:a16="http://schemas.microsoft.com/office/drawing/2014/main" id="{2506F8E4-6160-002B-8CF8-E404B716151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010650" y="857250"/>
          <a:ext cx="63817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133350</xdr:colOff>
      <xdr:row>3</xdr:row>
      <xdr:rowOff>304800</xdr:rowOff>
    </xdr:from>
    <xdr:to>
      <xdr:col>11</xdr:col>
      <xdr:colOff>476250</xdr:colOff>
      <xdr:row>3</xdr:row>
      <xdr:rowOff>647700</xdr:rowOff>
    </xdr:to>
    <xdr:pic>
      <xdr:nvPicPr>
        <xdr:cNvPr id="178975" name="Picture 7">
          <a:extLst>
            <a:ext uri="{FF2B5EF4-FFF2-40B4-BE49-F238E27FC236}">
              <a16:creationId xmlns:a16="http://schemas.microsoft.com/office/drawing/2014/main" id="{F63E75E4-1D28-669E-91E0-FF34F7D82DE6}"/>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38925" y="1152525"/>
          <a:ext cx="3429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14</xdr:col>
      <xdr:colOff>133350</xdr:colOff>
      <xdr:row>3</xdr:row>
      <xdr:rowOff>295275</xdr:rowOff>
    </xdr:from>
    <xdr:to>
      <xdr:col>14</xdr:col>
      <xdr:colOff>476250</xdr:colOff>
      <xdr:row>3</xdr:row>
      <xdr:rowOff>638175</xdr:rowOff>
    </xdr:to>
    <xdr:pic>
      <xdr:nvPicPr>
        <xdr:cNvPr id="178976" name="Picture 8">
          <a:extLst>
            <a:ext uri="{FF2B5EF4-FFF2-40B4-BE49-F238E27FC236}">
              <a16:creationId xmlns:a16="http://schemas.microsoft.com/office/drawing/2014/main" id="{310B16E0-1FE5-FD10-FBBB-A6AA566D4037}"/>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486775" y="1143000"/>
          <a:ext cx="3429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15</xdr:col>
      <xdr:colOff>85725</xdr:colOff>
      <xdr:row>3</xdr:row>
      <xdr:rowOff>171450</xdr:rowOff>
    </xdr:from>
    <xdr:to>
      <xdr:col>15</xdr:col>
      <xdr:colOff>561975</xdr:colOff>
      <xdr:row>3</xdr:row>
      <xdr:rowOff>676275</xdr:rowOff>
    </xdr:to>
    <xdr:pic>
      <xdr:nvPicPr>
        <xdr:cNvPr id="178977" name="Picture 9">
          <a:extLst>
            <a:ext uri="{FF2B5EF4-FFF2-40B4-BE49-F238E27FC236}">
              <a16:creationId xmlns:a16="http://schemas.microsoft.com/office/drawing/2014/main" id="{8DC413CD-CF10-7E6A-B6A9-02C97C54427D}"/>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086850" y="1019175"/>
          <a:ext cx="476250" cy="504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161925</xdr:colOff>
      <xdr:row>3</xdr:row>
      <xdr:rowOff>295275</xdr:rowOff>
    </xdr:from>
    <xdr:to>
      <xdr:col>10</xdr:col>
      <xdr:colOff>504825</xdr:colOff>
      <xdr:row>3</xdr:row>
      <xdr:rowOff>619125</xdr:rowOff>
    </xdr:to>
    <xdr:pic>
      <xdr:nvPicPr>
        <xdr:cNvPr id="178978" name="Picture 10">
          <a:extLst>
            <a:ext uri="{FF2B5EF4-FFF2-40B4-BE49-F238E27FC236}">
              <a16:creationId xmlns:a16="http://schemas.microsoft.com/office/drawing/2014/main" id="{9E6EF09C-DE34-7A1D-698B-D8BD52F97B64}"/>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410200" y="1143000"/>
          <a:ext cx="97155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171450</xdr:colOff>
      <xdr:row>3</xdr:row>
      <xdr:rowOff>295275</xdr:rowOff>
    </xdr:from>
    <xdr:to>
      <xdr:col>9</xdr:col>
      <xdr:colOff>485775</xdr:colOff>
      <xdr:row>3</xdr:row>
      <xdr:rowOff>609600</xdr:rowOff>
    </xdr:to>
    <xdr:pic>
      <xdr:nvPicPr>
        <xdr:cNvPr id="178979" name="Picture 11">
          <a:extLst>
            <a:ext uri="{FF2B5EF4-FFF2-40B4-BE49-F238E27FC236}">
              <a16:creationId xmlns:a16="http://schemas.microsoft.com/office/drawing/2014/main" id="{F5C9BD22-2C0A-227F-B2F6-E968D0B75D53}"/>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419725" y="1143000"/>
          <a:ext cx="314325"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10</xdr:col>
      <xdr:colOff>161925</xdr:colOff>
      <xdr:row>3</xdr:row>
      <xdr:rowOff>295275</xdr:rowOff>
    </xdr:from>
    <xdr:to>
      <xdr:col>10</xdr:col>
      <xdr:colOff>485775</xdr:colOff>
      <xdr:row>3</xdr:row>
      <xdr:rowOff>619125</xdr:rowOff>
    </xdr:to>
    <xdr:pic>
      <xdr:nvPicPr>
        <xdr:cNvPr id="178980" name="Picture 12">
          <a:extLst>
            <a:ext uri="{FF2B5EF4-FFF2-40B4-BE49-F238E27FC236}">
              <a16:creationId xmlns:a16="http://schemas.microsoft.com/office/drawing/2014/main" id="{9E7E7958-FCA8-20E3-70B8-1475776B39B3}"/>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6038850" y="1143000"/>
          <a:ext cx="32385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123825</xdr:colOff>
      <xdr:row>3</xdr:row>
      <xdr:rowOff>285750</xdr:rowOff>
    </xdr:from>
    <xdr:to>
      <xdr:col>13</xdr:col>
      <xdr:colOff>495300</xdr:colOff>
      <xdr:row>3</xdr:row>
      <xdr:rowOff>609600</xdr:rowOff>
    </xdr:to>
    <xdr:pic>
      <xdr:nvPicPr>
        <xdr:cNvPr id="178981" name="Picture 10">
          <a:extLst>
            <a:ext uri="{FF2B5EF4-FFF2-40B4-BE49-F238E27FC236}">
              <a16:creationId xmlns:a16="http://schemas.microsoft.com/office/drawing/2014/main" id="{F3288DD6-8FCA-BCD2-DBA2-37336ED0B98A}"/>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277100" y="1133475"/>
          <a:ext cx="97155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133350</xdr:colOff>
      <xdr:row>3</xdr:row>
      <xdr:rowOff>285750</xdr:rowOff>
    </xdr:from>
    <xdr:to>
      <xdr:col>12</xdr:col>
      <xdr:colOff>447675</xdr:colOff>
      <xdr:row>3</xdr:row>
      <xdr:rowOff>600075</xdr:rowOff>
    </xdr:to>
    <xdr:pic>
      <xdr:nvPicPr>
        <xdr:cNvPr id="178982" name="Picture 11">
          <a:extLst>
            <a:ext uri="{FF2B5EF4-FFF2-40B4-BE49-F238E27FC236}">
              <a16:creationId xmlns:a16="http://schemas.microsoft.com/office/drawing/2014/main" id="{2BF67368-4834-AFD5-2649-CF2C52011012}"/>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7286625" y="1133475"/>
          <a:ext cx="314325"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152400</xdr:colOff>
      <xdr:row>3</xdr:row>
      <xdr:rowOff>285750</xdr:rowOff>
    </xdr:from>
    <xdr:to>
      <xdr:col>13</xdr:col>
      <xdr:colOff>476250</xdr:colOff>
      <xdr:row>3</xdr:row>
      <xdr:rowOff>609600</xdr:rowOff>
    </xdr:to>
    <xdr:pic>
      <xdr:nvPicPr>
        <xdr:cNvPr id="178983" name="Picture 12">
          <a:extLst>
            <a:ext uri="{FF2B5EF4-FFF2-40B4-BE49-F238E27FC236}">
              <a16:creationId xmlns:a16="http://schemas.microsoft.com/office/drawing/2014/main" id="{A888E0D4-190C-1B3D-F192-A2A47F967555}"/>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7905750" y="1133475"/>
          <a:ext cx="32385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6.xml><?xml version="1.0" encoding="utf-8"?>
<xdr:wsDr xmlns:xdr="http://schemas.openxmlformats.org/drawingml/2006/spreadsheetDrawing" xmlns:a="http://schemas.openxmlformats.org/drawingml/2006/main">
  <xdr:twoCellAnchor>
    <xdr:from>
      <xdr:col>15</xdr:col>
      <xdr:colOff>9525</xdr:colOff>
      <xdr:row>3</xdr:row>
      <xdr:rowOff>9525</xdr:rowOff>
    </xdr:from>
    <xdr:to>
      <xdr:col>15</xdr:col>
      <xdr:colOff>723900</xdr:colOff>
      <xdr:row>4</xdr:row>
      <xdr:rowOff>0</xdr:rowOff>
    </xdr:to>
    <xdr:pic>
      <xdr:nvPicPr>
        <xdr:cNvPr id="179991" name="Picture 1">
          <a:extLst>
            <a:ext uri="{FF2B5EF4-FFF2-40B4-BE49-F238E27FC236}">
              <a16:creationId xmlns:a16="http://schemas.microsoft.com/office/drawing/2014/main" id="{040D3809-1ECD-5C18-3577-C9FABC9FD9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010650" y="857250"/>
          <a:ext cx="63817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476250</xdr:colOff>
      <xdr:row>5</xdr:row>
      <xdr:rowOff>28575</xdr:rowOff>
    </xdr:from>
    <xdr:to>
      <xdr:col>6</xdr:col>
      <xdr:colOff>523875</xdr:colOff>
      <xdr:row>5</xdr:row>
      <xdr:rowOff>228600</xdr:rowOff>
    </xdr:to>
    <xdr:sp macro="" textlink="">
      <xdr:nvSpPr>
        <xdr:cNvPr id="179992" name="Freeform 2">
          <a:extLst>
            <a:ext uri="{FF2B5EF4-FFF2-40B4-BE49-F238E27FC236}">
              <a16:creationId xmlns:a16="http://schemas.microsoft.com/office/drawing/2014/main" id="{3F00523D-63C8-6B00-449E-39DC27DF8C14}"/>
            </a:ext>
          </a:extLst>
        </xdr:cNvPr>
        <xdr:cNvSpPr>
          <a:spLocks noChangeArrowheads="1"/>
        </xdr:cNvSpPr>
      </xdr:nvSpPr>
      <xdr:spPr bwMode="auto">
        <a:xfrm>
          <a:off x="4133850" y="1866900"/>
          <a:ext cx="47625" cy="200025"/>
        </a:xfrm>
        <a:custGeom>
          <a:avLst/>
          <a:gdLst>
            <a:gd name="T0" fmla="*/ 0 w 443"/>
            <a:gd name="T1" fmla="*/ 2147483646 h 554"/>
            <a:gd name="T2" fmla="*/ 0 w 443"/>
            <a:gd name="T3" fmla="*/ 0 h 554"/>
            <a:gd name="T4" fmla="*/ 2147483646 w 443"/>
            <a:gd name="T5" fmla="*/ 2147483646 h 554"/>
            <a:gd name="T6" fmla="*/ 0 w 443"/>
            <a:gd name="T7" fmla="*/ 2147483646 h 554"/>
            <a:gd name="T8" fmla="*/ 0 60000 65536"/>
            <a:gd name="T9" fmla="*/ 0 60000 65536"/>
            <a:gd name="T10" fmla="*/ 0 60000 65536"/>
            <a:gd name="T11" fmla="*/ 0 60000 65536"/>
            <a:gd name="T12" fmla="*/ 0 w 443"/>
            <a:gd name="T13" fmla="*/ 0 h 554"/>
            <a:gd name="T14" fmla="*/ 443 w 443"/>
            <a:gd name="T15" fmla="*/ 554 h 554"/>
          </a:gdLst>
          <a:ahLst/>
          <a:cxnLst>
            <a:cxn ang="T8">
              <a:pos x="T0" y="T1"/>
            </a:cxn>
            <a:cxn ang="T9">
              <a:pos x="T2" y="T3"/>
            </a:cxn>
            <a:cxn ang="T10">
              <a:pos x="T4" y="T5"/>
            </a:cxn>
            <a:cxn ang="T11">
              <a:pos x="T6" y="T7"/>
            </a:cxn>
          </a:cxnLst>
          <a:rect l="T12" t="T13" r="T14" b="T15"/>
          <a:pathLst>
            <a:path w="443" h="554">
              <a:moveTo>
                <a:pt x="0" y="553"/>
              </a:moveTo>
              <a:lnTo>
                <a:pt x="0" y="0"/>
              </a:lnTo>
              <a:lnTo>
                <a:pt x="442" y="278"/>
              </a:lnTo>
              <a:lnTo>
                <a:pt x="0" y="553"/>
              </a:lnTo>
            </a:path>
          </a:pathLst>
        </a:custGeom>
        <a:solidFill>
          <a:srgbClr val="FFFFFF"/>
        </a:solidFill>
        <a:ln w="9360">
          <a:solidFill>
            <a:srgbClr val="000000"/>
          </a:solidFill>
          <a:round/>
          <a:headEnd/>
          <a:tailEnd/>
        </a:ln>
      </xdr:spPr>
    </xdr:sp>
    <xdr:clientData/>
  </xdr:twoCellAnchor>
  <xdr:twoCellAnchor>
    <xdr:from>
      <xdr:col>6</xdr:col>
      <xdr:colOff>419100</xdr:colOff>
      <xdr:row>21</xdr:row>
      <xdr:rowOff>47625</xdr:rowOff>
    </xdr:from>
    <xdr:to>
      <xdr:col>6</xdr:col>
      <xdr:colOff>523875</xdr:colOff>
      <xdr:row>21</xdr:row>
      <xdr:rowOff>228600</xdr:rowOff>
    </xdr:to>
    <xdr:sp macro="" textlink="">
      <xdr:nvSpPr>
        <xdr:cNvPr id="179993" name="Freeform 3">
          <a:extLst>
            <a:ext uri="{FF2B5EF4-FFF2-40B4-BE49-F238E27FC236}">
              <a16:creationId xmlns:a16="http://schemas.microsoft.com/office/drawing/2014/main" id="{CA9A5E7E-6902-F32A-1165-0ADE5CD4682B}"/>
            </a:ext>
          </a:extLst>
        </xdr:cNvPr>
        <xdr:cNvSpPr>
          <a:spLocks noChangeArrowheads="1"/>
        </xdr:cNvSpPr>
      </xdr:nvSpPr>
      <xdr:spPr bwMode="auto">
        <a:xfrm>
          <a:off x="4076700" y="6477000"/>
          <a:ext cx="104775" cy="180975"/>
        </a:xfrm>
        <a:custGeom>
          <a:avLst/>
          <a:gdLst>
            <a:gd name="T0" fmla="*/ 0 w 302"/>
            <a:gd name="T1" fmla="*/ 2147483646 h 502"/>
            <a:gd name="T2" fmla="*/ 0 w 302"/>
            <a:gd name="T3" fmla="*/ 0 h 502"/>
            <a:gd name="T4" fmla="*/ 2147483646 w 302"/>
            <a:gd name="T5" fmla="*/ 2147483646 h 502"/>
            <a:gd name="T6" fmla="*/ 0 w 302"/>
            <a:gd name="T7" fmla="*/ 2147483646 h 502"/>
            <a:gd name="T8" fmla="*/ 0 60000 65536"/>
            <a:gd name="T9" fmla="*/ 0 60000 65536"/>
            <a:gd name="T10" fmla="*/ 0 60000 65536"/>
            <a:gd name="T11" fmla="*/ 0 60000 65536"/>
            <a:gd name="T12" fmla="*/ 0 w 302"/>
            <a:gd name="T13" fmla="*/ 0 h 502"/>
            <a:gd name="T14" fmla="*/ 302 w 302"/>
            <a:gd name="T15" fmla="*/ 502 h 502"/>
          </a:gdLst>
          <a:ahLst/>
          <a:cxnLst>
            <a:cxn ang="T8">
              <a:pos x="T0" y="T1"/>
            </a:cxn>
            <a:cxn ang="T9">
              <a:pos x="T2" y="T3"/>
            </a:cxn>
            <a:cxn ang="T10">
              <a:pos x="T4" y="T5"/>
            </a:cxn>
            <a:cxn ang="T11">
              <a:pos x="T6" y="T7"/>
            </a:cxn>
          </a:cxnLst>
          <a:rect l="T12" t="T13" r="T14" b="T15"/>
          <a:pathLst>
            <a:path w="302" h="502">
              <a:moveTo>
                <a:pt x="0" y="501"/>
              </a:moveTo>
              <a:lnTo>
                <a:pt x="0" y="0"/>
              </a:lnTo>
              <a:lnTo>
                <a:pt x="301" y="252"/>
              </a:lnTo>
              <a:lnTo>
                <a:pt x="0" y="501"/>
              </a:lnTo>
            </a:path>
          </a:pathLst>
        </a:custGeom>
        <a:solidFill>
          <a:srgbClr val="FFFFFF"/>
        </a:solidFill>
        <a:ln w="9360">
          <a:solidFill>
            <a:srgbClr val="000000"/>
          </a:solidFill>
          <a:round/>
          <a:headEnd/>
          <a:tailEnd/>
        </a:ln>
      </xdr:spPr>
    </xdr:sp>
    <xdr:clientData/>
  </xdr:twoCellAnchor>
  <xdr:twoCellAnchor>
    <xdr:from>
      <xdr:col>6</xdr:col>
      <xdr:colOff>419100</xdr:colOff>
      <xdr:row>21</xdr:row>
      <xdr:rowOff>47625</xdr:rowOff>
    </xdr:from>
    <xdr:to>
      <xdr:col>6</xdr:col>
      <xdr:colOff>523875</xdr:colOff>
      <xdr:row>21</xdr:row>
      <xdr:rowOff>228600</xdr:rowOff>
    </xdr:to>
    <xdr:sp macro="" textlink="">
      <xdr:nvSpPr>
        <xdr:cNvPr id="179994" name="Freeform 18">
          <a:extLst>
            <a:ext uri="{FF2B5EF4-FFF2-40B4-BE49-F238E27FC236}">
              <a16:creationId xmlns:a16="http://schemas.microsoft.com/office/drawing/2014/main" id="{D8DFF1C2-BED0-AD6E-39EB-129618AF7FC3}"/>
            </a:ext>
          </a:extLst>
        </xdr:cNvPr>
        <xdr:cNvSpPr>
          <a:spLocks noChangeArrowheads="1"/>
        </xdr:cNvSpPr>
      </xdr:nvSpPr>
      <xdr:spPr bwMode="auto">
        <a:xfrm>
          <a:off x="4076700" y="6477000"/>
          <a:ext cx="104775" cy="180975"/>
        </a:xfrm>
        <a:custGeom>
          <a:avLst/>
          <a:gdLst>
            <a:gd name="T0" fmla="*/ 0 w 302"/>
            <a:gd name="T1" fmla="*/ 2147483646 h 502"/>
            <a:gd name="T2" fmla="*/ 0 w 302"/>
            <a:gd name="T3" fmla="*/ 0 h 502"/>
            <a:gd name="T4" fmla="*/ 2147483646 w 302"/>
            <a:gd name="T5" fmla="*/ 2147483646 h 502"/>
            <a:gd name="T6" fmla="*/ 0 w 302"/>
            <a:gd name="T7" fmla="*/ 2147483646 h 502"/>
            <a:gd name="T8" fmla="*/ 0 60000 65536"/>
            <a:gd name="T9" fmla="*/ 0 60000 65536"/>
            <a:gd name="T10" fmla="*/ 0 60000 65536"/>
            <a:gd name="T11" fmla="*/ 0 60000 65536"/>
            <a:gd name="T12" fmla="*/ 0 w 302"/>
            <a:gd name="T13" fmla="*/ 0 h 502"/>
            <a:gd name="T14" fmla="*/ 302 w 302"/>
            <a:gd name="T15" fmla="*/ 502 h 502"/>
          </a:gdLst>
          <a:ahLst/>
          <a:cxnLst>
            <a:cxn ang="T8">
              <a:pos x="T0" y="T1"/>
            </a:cxn>
            <a:cxn ang="T9">
              <a:pos x="T2" y="T3"/>
            </a:cxn>
            <a:cxn ang="T10">
              <a:pos x="T4" y="T5"/>
            </a:cxn>
            <a:cxn ang="T11">
              <a:pos x="T6" y="T7"/>
            </a:cxn>
          </a:cxnLst>
          <a:rect l="T12" t="T13" r="T14" b="T15"/>
          <a:pathLst>
            <a:path w="302" h="502">
              <a:moveTo>
                <a:pt x="0" y="501"/>
              </a:moveTo>
              <a:lnTo>
                <a:pt x="0" y="0"/>
              </a:lnTo>
              <a:lnTo>
                <a:pt x="301" y="252"/>
              </a:lnTo>
              <a:lnTo>
                <a:pt x="0" y="501"/>
              </a:lnTo>
            </a:path>
          </a:pathLst>
        </a:custGeom>
        <a:solidFill>
          <a:srgbClr val="FFFFFF"/>
        </a:solidFill>
        <a:ln w="9360">
          <a:solidFill>
            <a:srgbClr val="000000"/>
          </a:solidFill>
          <a:round/>
          <a:headEnd/>
          <a:tailEnd/>
        </a:ln>
      </xdr:spPr>
    </xdr:sp>
    <xdr:clientData/>
  </xdr:twoCellAnchor>
  <xdr:twoCellAnchor>
    <xdr:from>
      <xdr:col>12</xdr:col>
      <xdr:colOff>438150</xdr:colOff>
      <xdr:row>26</xdr:row>
      <xdr:rowOff>47625</xdr:rowOff>
    </xdr:from>
    <xdr:to>
      <xdr:col>13</xdr:col>
      <xdr:colOff>57150</xdr:colOff>
      <xdr:row>26</xdr:row>
      <xdr:rowOff>133350</xdr:rowOff>
    </xdr:to>
    <xdr:sp macro="" textlink="">
      <xdr:nvSpPr>
        <xdr:cNvPr id="179995" name="Freeform 19">
          <a:extLst>
            <a:ext uri="{FF2B5EF4-FFF2-40B4-BE49-F238E27FC236}">
              <a16:creationId xmlns:a16="http://schemas.microsoft.com/office/drawing/2014/main" id="{DEA58FC7-E6B6-18F1-876B-7FF7F5AB60EE}"/>
            </a:ext>
          </a:extLst>
        </xdr:cNvPr>
        <xdr:cNvSpPr>
          <a:spLocks noChangeArrowheads="1"/>
        </xdr:cNvSpPr>
      </xdr:nvSpPr>
      <xdr:spPr bwMode="auto">
        <a:xfrm>
          <a:off x="7591425" y="7134225"/>
          <a:ext cx="219075" cy="0"/>
        </a:xfrm>
        <a:custGeom>
          <a:avLst/>
          <a:gdLst>
            <a:gd name="T0" fmla="*/ 2147483646 w 358"/>
            <a:gd name="T1" fmla="*/ 0 h 239"/>
            <a:gd name="T2" fmla="*/ 0 w 358"/>
            <a:gd name="T3" fmla="*/ 0 h 239"/>
            <a:gd name="T4" fmla="*/ 0 w 358"/>
            <a:gd name="T5" fmla="*/ 0 h 239"/>
            <a:gd name="T6" fmla="*/ 2147483646 w 358"/>
            <a:gd name="T7" fmla="*/ 0 h 239"/>
            <a:gd name="T8" fmla="*/ 2147483646 w 358"/>
            <a:gd name="T9" fmla="*/ 0 h 239"/>
            <a:gd name="T10" fmla="*/ 2147483646 w 358"/>
            <a:gd name="T11" fmla="*/ 0 h 239"/>
            <a:gd name="T12" fmla="*/ 0 w 358"/>
            <a:gd name="T13" fmla="*/ 0 h 239"/>
            <a:gd name="T14" fmla="*/ 0 w 358"/>
            <a:gd name="T15" fmla="*/ 0 h 239"/>
            <a:gd name="T16" fmla="*/ 2147483646 w 358"/>
            <a:gd name="T17" fmla="*/ 0 h 239"/>
            <a:gd name="T18" fmla="*/ 2147483646 w 358"/>
            <a:gd name="T19" fmla="*/ 0 h 239"/>
            <a:gd name="T20" fmla="*/ 0 60000 65536"/>
            <a:gd name="T21" fmla="*/ 0 60000 65536"/>
            <a:gd name="T22" fmla="*/ 0 60000 65536"/>
            <a:gd name="T23" fmla="*/ 0 60000 65536"/>
            <a:gd name="T24" fmla="*/ 0 60000 65536"/>
            <a:gd name="T25" fmla="*/ 0 60000 65536"/>
            <a:gd name="T26" fmla="*/ 0 60000 65536"/>
            <a:gd name="T27" fmla="*/ 0 60000 65536"/>
            <a:gd name="T28" fmla="*/ 0 60000 65536"/>
            <a:gd name="T29" fmla="*/ 0 60000 65536"/>
            <a:gd name="T30" fmla="*/ 0 w 358"/>
            <a:gd name="T31" fmla="*/ 0 h 239"/>
            <a:gd name="T32" fmla="*/ 358 w 358"/>
            <a:gd name="T33" fmla="*/ 0 h 239"/>
          </a:gdLst>
          <a:ahLst/>
          <a:cxnLst>
            <a:cxn ang="T20">
              <a:pos x="T0" y="T1"/>
            </a:cxn>
            <a:cxn ang="T21">
              <a:pos x="T2" y="T3"/>
            </a:cxn>
            <a:cxn ang="T22">
              <a:pos x="T4" y="T5"/>
            </a:cxn>
            <a:cxn ang="T23">
              <a:pos x="T6" y="T7"/>
            </a:cxn>
            <a:cxn ang="T24">
              <a:pos x="T8" y="T9"/>
            </a:cxn>
            <a:cxn ang="T25">
              <a:pos x="T10" y="T11"/>
            </a:cxn>
            <a:cxn ang="T26">
              <a:pos x="T12" y="T13"/>
            </a:cxn>
            <a:cxn ang="T27">
              <a:pos x="T14" y="T15"/>
            </a:cxn>
            <a:cxn ang="T28">
              <a:pos x="T16" y="T17"/>
            </a:cxn>
            <a:cxn ang="T29">
              <a:pos x="T18" y="T19"/>
            </a:cxn>
          </a:cxnLst>
          <a:rect l="T30" t="T31" r="T32" b="T33"/>
          <a:pathLst>
            <a:path w="358" h="239">
              <a:moveTo>
                <a:pt x="357" y="238"/>
              </a:moveTo>
              <a:lnTo>
                <a:pt x="0" y="238"/>
              </a:lnTo>
              <a:lnTo>
                <a:pt x="0" y="173"/>
              </a:lnTo>
              <a:lnTo>
                <a:pt x="357" y="173"/>
              </a:lnTo>
              <a:lnTo>
                <a:pt x="357" y="238"/>
              </a:lnTo>
              <a:close/>
              <a:moveTo>
                <a:pt x="357" y="63"/>
              </a:moveTo>
              <a:lnTo>
                <a:pt x="0" y="63"/>
              </a:lnTo>
              <a:lnTo>
                <a:pt x="0" y="0"/>
              </a:lnTo>
              <a:lnTo>
                <a:pt x="357" y="0"/>
              </a:lnTo>
              <a:lnTo>
                <a:pt x="357" y="63"/>
              </a:lnTo>
              <a:close/>
            </a:path>
          </a:pathLst>
        </a:custGeom>
        <a:solidFill>
          <a:srgbClr val="000000"/>
        </a:solidFill>
        <a:ln w="9360">
          <a:solidFill>
            <a:srgbClr val="000000"/>
          </a:solidFill>
          <a:round/>
          <a:headEnd/>
          <a:tailEnd/>
        </a:ln>
      </xdr:spPr>
    </xdr:sp>
    <xdr:clientData/>
  </xdr:twoCellAnchor>
  <xdr:twoCellAnchor>
    <xdr:from>
      <xdr:col>12</xdr:col>
      <xdr:colOff>438150</xdr:colOff>
      <xdr:row>26</xdr:row>
      <xdr:rowOff>47625</xdr:rowOff>
    </xdr:from>
    <xdr:to>
      <xdr:col>13</xdr:col>
      <xdr:colOff>57150</xdr:colOff>
      <xdr:row>26</xdr:row>
      <xdr:rowOff>133350</xdr:rowOff>
    </xdr:to>
    <xdr:sp macro="" textlink="">
      <xdr:nvSpPr>
        <xdr:cNvPr id="179996" name="Freeform 20">
          <a:extLst>
            <a:ext uri="{FF2B5EF4-FFF2-40B4-BE49-F238E27FC236}">
              <a16:creationId xmlns:a16="http://schemas.microsoft.com/office/drawing/2014/main" id="{2C0CC12B-4126-ECB7-2205-AE09B435155B}"/>
            </a:ext>
          </a:extLst>
        </xdr:cNvPr>
        <xdr:cNvSpPr>
          <a:spLocks noChangeArrowheads="1"/>
        </xdr:cNvSpPr>
      </xdr:nvSpPr>
      <xdr:spPr bwMode="auto">
        <a:xfrm>
          <a:off x="7591425" y="7134225"/>
          <a:ext cx="219075" cy="0"/>
        </a:xfrm>
        <a:custGeom>
          <a:avLst/>
          <a:gdLst>
            <a:gd name="T0" fmla="*/ 2147483646 w 358"/>
            <a:gd name="T1" fmla="*/ 0 h 239"/>
            <a:gd name="T2" fmla="*/ 0 w 358"/>
            <a:gd name="T3" fmla="*/ 0 h 239"/>
            <a:gd name="T4" fmla="*/ 0 w 358"/>
            <a:gd name="T5" fmla="*/ 0 h 239"/>
            <a:gd name="T6" fmla="*/ 2147483646 w 358"/>
            <a:gd name="T7" fmla="*/ 0 h 239"/>
            <a:gd name="T8" fmla="*/ 2147483646 w 358"/>
            <a:gd name="T9" fmla="*/ 0 h 239"/>
            <a:gd name="T10" fmla="*/ 2147483646 w 358"/>
            <a:gd name="T11" fmla="*/ 0 h 239"/>
            <a:gd name="T12" fmla="*/ 0 w 358"/>
            <a:gd name="T13" fmla="*/ 0 h 239"/>
            <a:gd name="T14" fmla="*/ 0 w 358"/>
            <a:gd name="T15" fmla="*/ 0 h 239"/>
            <a:gd name="T16" fmla="*/ 2147483646 w 358"/>
            <a:gd name="T17" fmla="*/ 0 h 239"/>
            <a:gd name="T18" fmla="*/ 2147483646 w 358"/>
            <a:gd name="T19" fmla="*/ 0 h 239"/>
            <a:gd name="T20" fmla="*/ 0 60000 65536"/>
            <a:gd name="T21" fmla="*/ 0 60000 65536"/>
            <a:gd name="T22" fmla="*/ 0 60000 65536"/>
            <a:gd name="T23" fmla="*/ 0 60000 65536"/>
            <a:gd name="T24" fmla="*/ 0 60000 65536"/>
            <a:gd name="T25" fmla="*/ 0 60000 65536"/>
            <a:gd name="T26" fmla="*/ 0 60000 65536"/>
            <a:gd name="T27" fmla="*/ 0 60000 65536"/>
            <a:gd name="T28" fmla="*/ 0 60000 65536"/>
            <a:gd name="T29" fmla="*/ 0 60000 65536"/>
            <a:gd name="T30" fmla="*/ 0 w 358"/>
            <a:gd name="T31" fmla="*/ 0 h 239"/>
            <a:gd name="T32" fmla="*/ 358 w 358"/>
            <a:gd name="T33" fmla="*/ 0 h 239"/>
          </a:gdLst>
          <a:ahLst/>
          <a:cxnLst>
            <a:cxn ang="T20">
              <a:pos x="T0" y="T1"/>
            </a:cxn>
            <a:cxn ang="T21">
              <a:pos x="T2" y="T3"/>
            </a:cxn>
            <a:cxn ang="T22">
              <a:pos x="T4" y="T5"/>
            </a:cxn>
            <a:cxn ang="T23">
              <a:pos x="T6" y="T7"/>
            </a:cxn>
            <a:cxn ang="T24">
              <a:pos x="T8" y="T9"/>
            </a:cxn>
            <a:cxn ang="T25">
              <a:pos x="T10" y="T11"/>
            </a:cxn>
            <a:cxn ang="T26">
              <a:pos x="T12" y="T13"/>
            </a:cxn>
            <a:cxn ang="T27">
              <a:pos x="T14" y="T15"/>
            </a:cxn>
            <a:cxn ang="T28">
              <a:pos x="T16" y="T17"/>
            </a:cxn>
            <a:cxn ang="T29">
              <a:pos x="T18" y="T19"/>
            </a:cxn>
          </a:cxnLst>
          <a:rect l="T30" t="T31" r="T32" b="T33"/>
          <a:pathLst>
            <a:path w="358" h="239">
              <a:moveTo>
                <a:pt x="357" y="238"/>
              </a:moveTo>
              <a:lnTo>
                <a:pt x="0" y="238"/>
              </a:lnTo>
              <a:lnTo>
                <a:pt x="0" y="173"/>
              </a:lnTo>
              <a:lnTo>
                <a:pt x="357" y="173"/>
              </a:lnTo>
              <a:lnTo>
                <a:pt x="357" y="238"/>
              </a:lnTo>
              <a:close/>
              <a:moveTo>
                <a:pt x="357" y="63"/>
              </a:moveTo>
              <a:lnTo>
                <a:pt x="0" y="63"/>
              </a:lnTo>
              <a:lnTo>
                <a:pt x="0" y="0"/>
              </a:lnTo>
              <a:lnTo>
                <a:pt x="357" y="0"/>
              </a:lnTo>
              <a:lnTo>
                <a:pt x="357" y="63"/>
              </a:lnTo>
              <a:close/>
            </a:path>
          </a:pathLst>
        </a:custGeom>
        <a:solidFill>
          <a:srgbClr val="000000"/>
        </a:solidFill>
        <a:ln w="9360">
          <a:solidFill>
            <a:srgbClr val="000000"/>
          </a:solidFill>
          <a:round/>
          <a:headEnd/>
          <a:tailEnd/>
        </a:ln>
      </xdr:spPr>
    </xdr:sp>
    <xdr:clientData/>
  </xdr:twoCellAnchor>
  <xdr:twoCellAnchor>
    <xdr:from>
      <xdr:col>12</xdr:col>
      <xdr:colOff>438150</xdr:colOff>
      <xdr:row>26</xdr:row>
      <xdr:rowOff>47625</xdr:rowOff>
    </xdr:from>
    <xdr:to>
      <xdr:col>13</xdr:col>
      <xdr:colOff>57150</xdr:colOff>
      <xdr:row>26</xdr:row>
      <xdr:rowOff>133350</xdr:rowOff>
    </xdr:to>
    <xdr:sp macro="" textlink="">
      <xdr:nvSpPr>
        <xdr:cNvPr id="179997" name="Freeform 44">
          <a:extLst>
            <a:ext uri="{FF2B5EF4-FFF2-40B4-BE49-F238E27FC236}">
              <a16:creationId xmlns:a16="http://schemas.microsoft.com/office/drawing/2014/main" id="{A3AF38DE-276E-5D71-EB43-318FE3B9A3B4}"/>
            </a:ext>
          </a:extLst>
        </xdr:cNvPr>
        <xdr:cNvSpPr>
          <a:spLocks noChangeArrowheads="1"/>
        </xdr:cNvSpPr>
      </xdr:nvSpPr>
      <xdr:spPr bwMode="auto">
        <a:xfrm>
          <a:off x="7591425" y="7134225"/>
          <a:ext cx="219075" cy="0"/>
        </a:xfrm>
        <a:custGeom>
          <a:avLst/>
          <a:gdLst>
            <a:gd name="T0" fmla="*/ 2147483646 w 358"/>
            <a:gd name="T1" fmla="*/ 0 h 239"/>
            <a:gd name="T2" fmla="*/ 0 w 358"/>
            <a:gd name="T3" fmla="*/ 0 h 239"/>
            <a:gd name="T4" fmla="*/ 0 w 358"/>
            <a:gd name="T5" fmla="*/ 0 h 239"/>
            <a:gd name="T6" fmla="*/ 2147483646 w 358"/>
            <a:gd name="T7" fmla="*/ 0 h 239"/>
            <a:gd name="T8" fmla="*/ 2147483646 w 358"/>
            <a:gd name="T9" fmla="*/ 0 h 239"/>
            <a:gd name="T10" fmla="*/ 2147483646 w 358"/>
            <a:gd name="T11" fmla="*/ 0 h 239"/>
            <a:gd name="T12" fmla="*/ 0 w 358"/>
            <a:gd name="T13" fmla="*/ 0 h 239"/>
            <a:gd name="T14" fmla="*/ 0 w 358"/>
            <a:gd name="T15" fmla="*/ 0 h 239"/>
            <a:gd name="T16" fmla="*/ 2147483646 w 358"/>
            <a:gd name="T17" fmla="*/ 0 h 239"/>
            <a:gd name="T18" fmla="*/ 2147483646 w 358"/>
            <a:gd name="T19" fmla="*/ 0 h 239"/>
            <a:gd name="T20" fmla="*/ 0 60000 65536"/>
            <a:gd name="T21" fmla="*/ 0 60000 65536"/>
            <a:gd name="T22" fmla="*/ 0 60000 65536"/>
            <a:gd name="T23" fmla="*/ 0 60000 65536"/>
            <a:gd name="T24" fmla="*/ 0 60000 65536"/>
            <a:gd name="T25" fmla="*/ 0 60000 65536"/>
            <a:gd name="T26" fmla="*/ 0 60000 65536"/>
            <a:gd name="T27" fmla="*/ 0 60000 65536"/>
            <a:gd name="T28" fmla="*/ 0 60000 65536"/>
            <a:gd name="T29" fmla="*/ 0 60000 65536"/>
            <a:gd name="T30" fmla="*/ 0 w 358"/>
            <a:gd name="T31" fmla="*/ 0 h 239"/>
            <a:gd name="T32" fmla="*/ 358 w 358"/>
            <a:gd name="T33" fmla="*/ 0 h 239"/>
          </a:gdLst>
          <a:ahLst/>
          <a:cxnLst>
            <a:cxn ang="T20">
              <a:pos x="T0" y="T1"/>
            </a:cxn>
            <a:cxn ang="T21">
              <a:pos x="T2" y="T3"/>
            </a:cxn>
            <a:cxn ang="T22">
              <a:pos x="T4" y="T5"/>
            </a:cxn>
            <a:cxn ang="T23">
              <a:pos x="T6" y="T7"/>
            </a:cxn>
            <a:cxn ang="T24">
              <a:pos x="T8" y="T9"/>
            </a:cxn>
            <a:cxn ang="T25">
              <a:pos x="T10" y="T11"/>
            </a:cxn>
            <a:cxn ang="T26">
              <a:pos x="T12" y="T13"/>
            </a:cxn>
            <a:cxn ang="T27">
              <a:pos x="T14" y="T15"/>
            </a:cxn>
            <a:cxn ang="T28">
              <a:pos x="T16" y="T17"/>
            </a:cxn>
            <a:cxn ang="T29">
              <a:pos x="T18" y="T19"/>
            </a:cxn>
          </a:cxnLst>
          <a:rect l="T30" t="T31" r="T32" b="T33"/>
          <a:pathLst>
            <a:path w="358" h="239">
              <a:moveTo>
                <a:pt x="357" y="238"/>
              </a:moveTo>
              <a:lnTo>
                <a:pt x="0" y="238"/>
              </a:lnTo>
              <a:lnTo>
                <a:pt x="0" y="173"/>
              </a:lnTo>
              <a:lnTo>
                <a:pt x="357" y="173"/>
              </a:lnTo>
              <a:lnTo>
                <a:pt x="357" y="238"/>
              </a:lnTo>
              <a:close/>
              <a:moveTo>
                <a:pt x="357" y="63"/>
              </a:moveTo>
              <a:lnTo>
                <a:pt x="0" y="63"/>
              </a:lnTo>
              <a:lnTo>
                <a:pt x="0" y="0"/>
              </a:lnTo>
              <a:lnTo>
                <a:pt x="357" y="0"/>
              </a:lnTo>
              <a:lnTo>
                <a:pt x="357" y="63"/>
              </a:lnTo>
              <a:close/>
            </a:path>
          </a:pathLst>
        </a:custGeom>
        <a:solidFill>
          <a:srgbClr val="000000"/>
        </a:solidFill>
        <a:ln w="9360">
          <a:solidFill>
            <a:srgbClr val="000000"/>
          </a:solidFill>
          <a:round/>
          <a:headEnd/>
          <a:tailEnd/>
        </a:ln>
      </xdr:spPr>
    </xdr:sp>
    <xdr:clientData/>
  </xdr:twoCellAnchor>
  <xdr:twoCellAnchor>
    <xdr:from>
      <xdr:col>15</xdr:col>
      <xdr:colOff>9525</xdr:colOff>
      <xdr:row>3</xdr:row>
      <xdr:rowOff>9525</xdr:rowOff>
    </xdr:from>
    <xdr:to>
      <xdr:col>15</xdr:col>
      <xdr:colOff>723900</xdr:colOff>
      <xdr:row>4</xdr:row>
      <xdr:rowOff>0</xdr:rowOff>
    </xdr:to>
    <xdr:pic>
      <xdr:nvPicPr>
        <xdr:cNvPr id="179998" name="Picture 1">
          <a:extLst>
            <a:ext uri="{FF2B5EF4-FFF2-40B4-BE49-F238E27FC236}">
              <a16:creationId xmlns:a16="http://schemas.microsoft.com/office/drawing/2014/main" id="{CD5B83B1-C509-16BA-EFAA-7B08C0C99EA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010650" y="857250"/>
          <a:ext cx="63817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133350</xdr:colOff>
      <xdr:row>3</xdr:row>
      <xdr:rowOff>304800</xdr:rowOff>
    </xdr:from>
    <xdr:to>
      <xdr:col>11</xdr:col>
      <xdr:colOff>476250</xdr:colOff>
      <xdr:row>3</xdr:row>
      <xdr:rowOff>647700</xdr:rowOff>
    </xdr:to>
    <xdr:pic>
      <xdr:nvPicPr>
        <xdr:cNvPr id="179999" name="Picture 7">
          <a:extLst>
            <a:ext uri="{FF2B5EF4-FFF2-40B4-BE49-F238E27FC236}">
              <a16:creationId xmlns:a16="http://schemas.microsoft.com/office/drawing/2014/main" id="{59060A9D-AF48-57EB-558D-7EF537F17CBD}"/>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38925" y="1152525"/>
          <a:ext cx="3429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14</xdr:col>
      <xdr:colOff>133350</xdr:colOff>
      <xdr:row>3</xdr:row>
      <xdr:rowOff>295275</xdr:rowOff>
    </xdr:from>
    <xdr:to>
      <xdr:col>14</xdr:col>
      <xdr:colOff>476250</xdr:colOff>
      <xdr:row>3</xdr:row>
      <xdr:rowOff>638175</xdr:rowOff>
    </xdr:to>
    <xdr:pic>
      <xdr:nvPicPr>
        <xdr:cNvPr id="180000" name="Picture 8">
          <a:extLst>
            <a:ext uri="{FF2B5EF4-FFF2-40B4-BE49-F238E27FC236}">
              <a16:creationId xmlns:a16="http://schemas.microsoft.com/office/drawing/2014/main" id="{998998F7-BC8B-AB69-CAA8-1C90D17C3003}"/>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486775" y="1143000"/>
          <a:ext cx="3429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15</xdr:col>
      <xdr:colOff>85725</xdr:colOff>
      <xdr:row>3</xdr:row>
      <xdr:rowOff>171450</xdr:rowOff>
    </xdr:from>
    <xdr:to>
      <xdr:col>15</xdr:col>
      <xdr:colOff>561975</xdr:colOff>
      <xdr:row>3</xdr:row>
      <xdr:rowOff>676275</xdr:rowOff>
    </xdr:to>
    <xdr:pic>
      <xdr:nvPicPr>
        <xdr:cNvPr id="180001" name="Picture 9">
          <a:extLst>
            <a:ext uri="{FF2B5EF4-FFF2-40B4-BE49-F238E27FC236}">
              <a16:creationId xmlns:a16="http://schemas.microsoft.com/office/drawing/2014/main" id="{CFB2C029-122D-5AF3-7BB0-68E2FE984FE9}"/>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086850" y="1019175"/>
          <a:ext cx="476250" cy="504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161925</xdr:colOff>
      <xdr:row>3</xdr:row>
      <xdr:rowOff>295275</xdr:rowOff>
    </xdr:from>
    <xdr:to>
      <xdr:col>10</xdr:col>
      <xdr:colOff>504825</xdr:colOff>
      <xdr:row>3</xdr:row>
      <xdr:rowOff>619125</xdr:rowOff>
    </xdr:to>
    <xdr:pic>
      <xdr:nvPicPr>
        <xdr:cNvPr id="180002" name="Picture 10">
          <a:extLst>
            <a:ext uri="{FF2B5EF4-FFF2-40B4-BE49-F238E27FC236}">
              <a16:creationId xmlns:a16="http://schemas.microsoft.com/office/drawing/2014/main" id="{2482EA95-4605-7D93-7F0E-4CAF0BF3C8F1}"/>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410200" y="1143000"/>
          <a:ext cx="97155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171450</xdr:colOff>
      <xdr:row>3</xdr:row>
      <xdr:rowOff>295275</xdr:rowOff>
    </xdr:from>
    <xdr:to>
      <xdr:col>9</xdr:col>
      <xdr:colOff>485775</xdr:colOff>
      <xdr:row>3</xdr:row>
      <xdr:rowOff>609600</xdr:rowOff>
    </xdr:to>
    <xdr:pic>
      <xdr:nvPicPr>
        <xdr:cNvPr id="180003" name="Picture 11">
          <a:extLst>
            <a:ext uri="{FF2B5EF4-FFF2-40B4-BE49-F238E27FC236}">
              <a16:creationId xmlns:a16="http://schemas.microsoft.com/office/drawing/2014/main" id="{5942D3E7-7C7F-A721-DFA5-72B091CEFB3A}"/>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419725" y="1143000"/>
          <a:ext cx="314325"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10</xdr:col>
      <xdr:colOff>161925</xdr:colOff>
      <xdr:row>3</xdr:row>
      <xdr:rowOff>295275</xdr:rowOff>
    </xdr:from>
    <xdr:to>
      <xdr:col>10</xdr:col>
      <xdr:colOff>485775</xdr:colOff>
      <xdr:row>3</xdr:row>
      <xdr:rowOff>619125</xdr:rowOff>
    </xdr:to>
    <xdr:pic>
      <xdr:nvPicPr>
        <xdr:cNvPr id="180004" name="Picture 12">
          <a:extLst>
            <a:ext uri="{FF2B5EF4-FFF2-40B4-BE49-F238E27FC236}">
              <a16:creationId xmlns:a16="http://schemas.microsoft.com/office/drawing/2014/main" id="{0655154F-D693-5A74-D256-1C679CE2D266}"/>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6038850" y="1143000"/>
          <a:ext cx="32385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123825</xdr:colOff>
      <xdr:row>3</xdr:row>
      <xdr:rowOff>285750</xdr:rowOff>
    </xdr:from>
    <xdr:to>
      <xdr:col>13</xdr:col>
      <xdr:colOff>495300</xdr:colOff>
      <xdr:row>3</xdr:row>
      <xdr:rowOff>609600</xdr:rowOff>
    </xdr:to>
    <xdr:pic>
      <xdr:nvPicPr>
        <xdr:cNvPr id="180005" name="Picture 10">
          <a:extLst>
            <a:ext uri="{FF2B5EF4-FFF2-40B4-BE49-F238E27FC236}">
              <a16:creationId xmlns:a16="http://schemas.microsoft.com/office/drawing/2014/main" id="{98B992C4-9C61-0035-12A3-605277BB31C4}"/>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277100" y="1133475"/>
          <a:ext cx="97155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133350</xdr:colOff>
      <xdr:row>3</xdr:row>
      <xdr:rowOff>285750</xdr:rowOff>
    </xdr:from>
    <xdr:to>
      <xdr:col>12</xdr:col>
      <xdr:colOff>447675</xdr:colOff>
      <xdr:row>3</xdr:row>
      <xdr:rowOff>600075</xdr:rowOff>
    </xdr:to>
    <xdr:pic>
      <xdr:nvPicPr>
        <xdr:cNvPr id="180006" name="Picture 11">
          <a:extLst>
            <a:ext uri="{FF2B5EF4-FFF2-40B4-BE49-F238E27FC236}">
              <a16:creationId xmlns:a16="http://schemas.microsoft.com/office/drawing/2014/main" id="{CC045EE3-64BC-924E-929A-D30275270CC8}"/>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7286625" y="1133475"/>
          <a:ext cx="314325"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152400</xdr:colOff>
      <xdr:row>3</xdr:row>
      <xdr:rowOff>285750</xdr:rowOff>
    </xdr:from>
    <xdr:to>
      <xdr:col>13</xdr:col>
      <xdr:colOff>476250</xdr:colOff>
      <xdr:row>3</xdr:row>
      <xdr:rowOff>609600</xdr:rowOff>
    </xdr:to>
    <xdr:pic>
      <xdr:nvPicPr>
        <xdr:cNvPr id="180007" name="Picture 12">
          <a:extLst>
            <a:ext uri="{FF2B5EF4-FFF2-40B4-BE49-F238E27FC236}">
              <a16:creationId xmlns:a16="http://schemas.microsoft.com/office/drawing/2014/main" id="{1D92E4FC-38E7-AC9A-9E03-EB9AFEE9EC7B}"/>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7905750" y="1133475"/>
          <a:ext cx="32385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7.xml><?xml version="1.0" encoding="utf-8"?>
<xdr:wsDr xmlns:xdr="http://schemas.openxmlformats.org/drawingml/2006/spreadsheetDrawing" xmlns:a="http://schemas.openxmlformats.org/drawingml/2006/main">
  <xdr:twoCellAnchor>
    <xdr:from>
      <xdr:col>15</xdr:col>
      <xdr:colOff>9525</xdr:colOff>
      <xdr:row>3</xdr:row>
      <xdr:rowOff>9525</xdr:rowOff>
    </xdr:from>
    <xdr:to>
      <xdr:col>15</xdr:col>
      <xdr:colOff>723900</xdr:colOff>
      <xdr:row>4</xdr:row>
      <xdr:rowOff>0</xdr:rowOff>
    </xdr:to>
    <xdr:pic>
      <xdr:nvPicPr>
        <xdr:cNvPr id="181015" name="Picture 1">
          <a:extLst>
            <a:ext uri="{FF2B5EF4-FFF2-40B4-BE49-F238E27FC236}">
              <a16:creationId xmlns:a16="http://schemas.microsoft.com/office/drawing/2014/main" id="{80238B4E-F902-FB61-083B-233135EE680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010650" y="857250"/>
          <a:ext cx="63817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476250</xdr:colOff>
      <xdr:row>5</xdr:row>
      <xdr:rowOff>28575</xdr:rowOff>
    </xdr:from>
    <xdr:to>
      <xdr:col>6</xdr:col>
      <xdr:colOff>523875</xdr:colOff>
      <xdr:row>5</xdr:row>
      <xdr:rowOff>228600</xdr:rowOff>
    </xdr:to>
    <xdr:sp macro="" textlink="">
      <xdr:nvSpPr>
        <xdr:cNvPr id="181016" name="Freeform 2">
          <a:extLst>
            <a:ext uri="{FF2B5EF4-FFF2-40B4-BE49-F238E27FC236}">
              <a16:creationId xmlns:a16="http://schemas.microsoft.com/office/drawing/2014/main" id="{2BA452BD-CB67-B04E-52A9-90342B4426AF}"/>
            </a:ext>
          </a:extLst>
        </xdr:cNvPr>
        <xdr:cNvSpPr>
          <a:spLocks noChangeArrowheads="1"/>
        </xdr:cNvSpPr>
      </xdr:nvSpPr>
      <xdr:spPr bwMode="auto">
        <a:xfrm>
          <a:off x="4133850" y="1866900"/>
          <a:ext cx="47625" cy="200025"/>
        </a:xfrm>
        <a:custGeom>
          <a:avLst/>
          <a:gdLst>
            <a:gd name="T0" fmla="*/ 0 w 443"/>
            <a:gd name="T1" fmla="*/ 2147483646 h 554"/>
            <a:gd name="T2" fmla="*/ 0 w 443"/>
            <a:gd name="T3" fmla="*/ 0 h 554"/>
            <a:gd name="T4" fmla="*/ 2147483646 w 443"/>
            <a:gd name="T5" fmla="*/ 2147483646 h 554"/>
            <a:gd name="T6" fmla="*/ 0 w 443"/>
            <a:gd name="T7" fmla="*/ 2147483646 h 554"/>
            <a:gd name="T8" fmla="*/ 0 60000 65536"/>
            <a:gd name="T9" fmla="*/ 0 60000 65536"/>
            <a:gd name="T10" fmla="*/ 0 60000 65536"/>
            <a:gd name="T11" fmla="*/ 0 60000 65536"/>
            <a:gd name="T12" fmla="*/ 0 w 443"/>
            <a:gd name="T13" fmla="*/ 0 h 554"/>
            <a:gd name="T14" fmla="*/ 443 w 443"/>
            <a:gd name="T15" fmla="*/ 554 h 554"/>
          </a:gdLst>
          <a:ahLst/>
          <a:cxnLst>
            <a:cxn ang="T8">
              <a:pos x="T0" y="T1"/>
            </a:cxn>
            <a:cxn ang="T9">
              <a:pos x="T2" y="T3"/>
            </a:cxn>
            <a:cxn ang="T10">
              <a:pos x="T4" y="T5"/>
            </a:cxn>
            <a:cxn ang="T11">
              <a:pos x="T6" y="T7"/>
            </a:cxn>
          </a:cxnLst>
          <a:rect l="T12" t="T13" r="T14" b="T15"/>
          <a:pathLst>
            <a:path w="443" h="554">
              <a:moveTo>
                <a:pt x="0" y="553"/>
              </a:moveTo>
              <a:lnTo>
                <a:pt x="0" y="0"/>
              </a:lnTo>
              <a:lnTo>
                <a:pt x="442" y="278"/>
              </a:lnTo>
              <a:lnTo>
                <a:pt x="0" y="553"/>
              </a:lnTo>
            </a:path>
          </a:pathLst>
        </a:custGeom>
        <a:solidFill>
          <a:srgbClr val="FFFFFF"/>
        </a:solidFill>
        <a:ln w="9360">
          <a:solidFill>
            <a:srgbClr val="000000"/>
          </a:solidFill>
          <a:round/>
          <a:headEnd/>
          <a:tailEnd/>
        </a:ln>
      </xdr:spPr>
    </xdr:sp>
    <xdr:clientData/>
  </xdr:twoCellAnchor>
  <xdr:twoCellAnchor>
    <xdr:from>
      <xdr:col>6</xdr:col>
      <xdr:colOff>419100</xdr:colOff>
      <xdr:row>21</xdr:row>
      <xdr:rowOff>47625</xdr:rowOff>
    </xdr:from>
    <xdr:to>
      <xdr:col>6</xdr:col>
      <xdr:colOff>523875</xdr:colOff>
      <xdr:row>21</xdr:row>
      <xdr:rowOff>228600</xdr:rowOff>
    </xdr:to>
    <xdr:sp macro="" textlink="">
      <xdr:nvSpPr>
        <xdr:cNvPr id="181017" name="Freeform 3">
          <a:extLst>
            <a:ext uri="{FF2B5EF4-FFF2-40B4-BE49-F238E27FC236}">
              <a16:creationId xmlns:a16="http://schemas.microsoft.com/office/drawing/2014/main" id="{59AD421A-8927-88A0-4F30-F1A21B3008DC}"/>
            </a:ext>
          </a:extLst>
        </xdr:cNvPr>
        <xdr:cNvSpPr>
          <a:spLocks noChangeArrowheads="1"/>
        </xdr:cNvSpPr>
      </xdr:nvSpPr>
      <xdr:spPr bwMode="auto">
        <a:xfrm>
          <a:off x="4076700" y="6477000"/>
          <a:ext cx="104775" cy="180975"/>
        </a:xfrm>
        <a:custGeom>
          <a:avLst/>
          <a:gdLst>
            <a:gd name="T0" fmla="*/ 0 w 302"/>
            <a:gd name="T1" fmla="*/ 2147483646 h 502"/>
            <a:gd name="T2" fmla="*/ 0 w 302"/>
            <a:gd name="T3" fmla="*/ 0 h 502"/>
            <a:gd name="T4" fmla="*/ 2147483646 w 302"/>
            <a:gd name="T5" fmla="*/ 2147483646 h 502"/>
            <a:gd name="T6" fmla="*/ 0 w 302"/>
            <a:gd name="T7" fmla="*/ 2147483646 h 502"/>
            <a:gd name="T8" fmla="*/ 0 60000 65536"/>
            <a:gd name="T9" fmla="*/ 0 60000 65536"/>
            <a:gd name="T10" fmla="*/ 0 60000 65536"/>
            <a:gd name="T11" fmla="*/ 0 60000 65536"/>
            <a:gd name="T12" fmla="*/ 0 w 302"/>
            <a:gd name="T13" fmla="*/ 0 h 502"/>
            <a:gd name="T14" fmla="*/ 302 w 302"/>
            <a:gd name="T15" fmla="*/ 502 h 502"/>
          </a:gdLst>
          <a:ahLst/>
          <a:cxnLst>
            <a:cxn ang="T8">
              <a:pos x="T0" y="T1"/>
            </a:cxn>
            <a:cxn ang="T9">
              <a:pos x="T2" y="T3"/>
            </a:cxn>
            <a:cxn ang="T10">
              <a:pos x="T4" y="T5"/>
            </a:cxn>
            <a:cxn ang="T11">
              <a:pos x="T6" y="T7"/>
            </a:cxn>
          </a:cxnLst>
          <a:rect l="T12" t="T13" r="T14" b="T15"/>
          <a:pathLst>
            <a:path w="302" h="502">
              <a:moveTo>
                <a:pt x="0" y="501"/>
              </a:moveTo>
              <a:lnTo>
                <a:pt x="0" y="0"/>
              </a:lnTo>
              <a:lnTo>
                <a:pt x="301" y="252"/>
              </a:lnTo>
              <a:lnTo>
                <a:pt x="0" y="501"/>
              </a:lnTo>
            </a:path>
          </a:pathLst>
        </a:custGeom>
        <a:solidFill>
          <a:srgbClr val="FFFFFF"/>
        </a:solidFill>
        <a:ln w="9360">
          <a:solidFill>
            <a:srgbClr val="000000"/>
          </a:solidFill>
          <a:round/>
          <a:headEnd/>
          <a:tailEnd/>
        </a:ln>
      </xdr:spPr>
    </xdr:sp>
    <xdr:clientData/>
  </xdr:twoCellAnchor>
  <xdr:twoCellAnchor>
    <xdr:from>
      <xdr:col>6</xdr:col>
      <xdr:colOff>419100</xdr:colOff>
      <xdr:row>21</xdr:row>
      <xdr:rowOff>47625</xdr:rowOff>
    </xdr:from>
    <xdr:to>
      <xdr:col>6</xdr:col>
      <xdr:colOff>523875</xdr:colOff>
      <xdr:row>21</xdr:row>
      <xdr:rowOff>228600</xdr:rowOff>
    </xdr:to>
    <xdr:sp macro="" textlink="">
      <xdr:nvSpPr>
        <xdr:cNvPr id="181018" name="Freeform 18">
          <a:extLst>
            <a:ext uri="{FF2B5EF4-FFF2-40B4-BE49-F238E27FC236}">
              <a16:creationId xmlns:a16="http://schemas.microsoft.com/office/drawing/2014/main" id="{DA66C424-E6F5-324F-BA87-95402731CF43}"/>
            </a:ext>
          </a:extLst>
        </xdr:cNvPr>
        <xdr:cNvSpPr>
          <a:spLocks noChangeArrowheads="1"/>
        </xdr:cNvSpPr>
      </xdr:nvSpPr>
      <xdr:spPr bwMode="auto">
        <a:xfrm>
          <a:off x="4076700" y="6477000"/>
          <a:ext cx="104775" cy="180975"/>
        </a:xfrm>
        <a:custGeom>
          <a:avLst/>
          <a:gdLst>
            <a:gd name="T0" fmla="*/ 0 w 302"/>
            <a:gd name="T1" fmla="*/ 2147483646 h 502"/>
            <a:gd name="T2" fmla="*/ 0 w 302"/>
            <a:gd name="T3" fmla="*/ 0 h 502"/>
            <a:gd name="T4" fmla="*/ 2147483646 w 302"/>
            <a:gd name="T5" fmla="*/ 2147483646 h 502"/>
            <a:gd name="T6" fmla="*/ 0 w 302"/>
            <a:gd name="T7" fmla="*/ 2147483646 h 502"/>
            <a:gd name="T8" fmla="*/ 0 60000 65536"/>
            <a:gd name="T9" fmla="*/ 0 60000 65536"/>
            <a:gd name="T10" fmla="*/ 0 60000 65536"/>
            <a:gd name="T11" fmla="*/ 0 60000 65536"/>
            <a:gd name="T12" fmla="*/ 0 w 302"/>
            <a:gd name="T13" fmla="*/ 0 h 502"/>
            <a:gd name="T14" fmla="*/ 302 w 302"/>
            <a:gd name="T15" fmla="*/ 502 h 502"/>
          </a:gdLst>
          <a:ahLst/>
          <a:cxnLst>
            <a:cxn ang="T8">
              <a:pos x="T0" y="T1"/>
            </a:cxn>
            <a:cxn ang="T9">
              <a:pos x="T2" y="T3"/>
            </a:cxn>
            <a:cxn ang="T10">
              <a:pos x="T4" y="T5"/>
            </a:cxn>
            <a:cxn ang="T11">
              <a:pos x="T6" y="T7"/>
            </a:cxn>
          </a:cxnLst>
          <a:rect l="T12" t="T13" r="T14" b="T15"/>
          <a:pathLst>
            <a:path w="302" h="502">
              <a:moveTo>
                <a:pt x="0" y="501"/>
              </a:moveTo>
              <a:lnTo>
                <a:pt x="0" y="0"/>
              </a:lnTo>
              <a:lnTo>
                <a:pt x="301" y="252"/>
              </a:lnTo>
              <a:lnTo>
                <a:pt x="0" y="501"/>
              </a:lnTo>
            </a:path>
          </a:pathLst>
        </a:custGeom>
        <a:solidFill>
          <a:srgbClr val="FFFFFF"/>
        </a:solidFill>
        <a:ln w="9360">
          <a:solidFill>
            <a:srgbClr val="000000"/>
          </a:solidFill>
          <a:round/>
          <a:headEnd/>
          <a:tailEnd/>
        </a:ln>
      </xdr:spPr>
    </xdr:sp>
    <xdr:clientData/>
  </xdr:twoCellAnchor>
  <xdr:twoCellAnchor>
    <xdr:from>
      <xdr:col>12</xdr:col>
      <xdr:colOff>438150</xdr:colOff>
      <xdr:row>26</xdr:row>
      <xdr:rowOff>47625</xdr:rowOff>
    </xdr:from>
    <xdr:to>
      <xdr:col>13</xdr:col>
      <xdr:colOff>57150</xdr:colOff>
      <xdr:row>26</xdr:row>
      <xdr:rowOff>133350</xdr:rowOff>
    </xdr:to>
    <xdr:sp macro="" textlink="">
      <xdr:nvSpPr>
        <xdr:cNvPr id="181019" name="Freeform 19">
          <a:extLst>
            <a:ext uri="{FF2B5EF4-FFF2-40B4-BE49-F238E27FC236}">
              <a16:creationId xmlns:a16="http://schemas.microsoft.com/office/drawing/2014/main" id="{4A025782-719F-6011-E981-2EEBD0EAA5F1}"/>
            </a:ext>
          </a:extLst>
        </xdr:cNvPr>
        <xdr:cNvSpPr>
          <a:spLocks noChangeArrowheads="1"/>
        </xdr:cNvSpPr>
      </xdr:nvSpPr>
      <xdr:spPr bwMode="auto">
        <a:xfrm>
          <a:off x="7591425" y="7134225"/>
          <a:ext cx="219075" cy="0"/>
        </a:xfrm>
        <a:custGeom>
          <a:avLst/>
          <a:gdLst>
            <a:gd name="T0" fmla="*/ 2147483646 w 358"/>
            <a:gd name="T1" fmla="*/ 0 h 239"/>
            <a:gd name="T2" fmla="*/ 0 w 358"/>
            <a:gd name="T3" fmla="*/ 0 h 239"/>
            <a:gd name="T4" fmla="*/ 0 w 358"/>
            <a:gd name="T5" fmla="*/ 0 h 239"/>
            <a:gd name="T6" fmla="*/ 2147483646 w 358"/>
            <a:gd name="T7" fmla="*/ 0 h 239"/>
            <a:gd name="T8" fmla="*/ 2147483646 w 358"/>
            <a:gd name="T9" fmla="*/ 0 h 239"/>
            <a:gd name="T10" fmla="*/ 2147483646 w 358"/>
            <a:gd name="T11" fmla="*/ 0 h 239"/>
            <a:gd name="T12" fmla="*/ 0 w 358"/>
            <a:gd name="T13" fmla="*/ 0 h 239"/>
            <a:gd name="T14" fmla="*/ 0 w 358"/>
            <a:gd name="T15" fmla="*/ 0 h 239"/>
            <a:gd name="T16" fmla="*/ 2147483646 w 358"/>
            <a:gd name="T17" fmla="*/ 0 h 239"/>
            <a:gd name="T18" fmla="*/ 2147483646 w 358"/>
            <a:gd name="T19" fmla="*/ 0 h 239"/>
            <a:gd name="T20" fmla="*/ 0 60000 65536"/>
            <a:gd name="T21" fmla="*/ 0 60000 65536"/>
            <a:gd name="T22" fmla="*/ 0 60000 65536"/>
            <a:gd name="T23" fmla="*/ 0 60000 65536"/>
            <a:gd name="T24" fmla="*/ 0 60000 65536"/>
            <a:gd name="T25" fmla="*/ 0 60000 65536"/>
            <a:gd name="T26" fmla="*/ 0 60000 65536"/>
            <a:gd name="T27" fmla="*/ 0 60000 65536"/>
            <a:gd name="T28" fmla="*/ 0 60000 65536"/>
            <a:gd name="T29" fmla="*/ 0 60000 65536"/>
            <a:gd name="T30" fmla="*/ 0 w 358"/>
            <a:gd name="T31" fmla="*/ 0 h 239"/>
            <a:gd name="T32" fmla="*/ 358 w 358"/>
            <a:gd name="T33" fmla="*/ 0 h 239"/>
          </a:gdLst>
          <a:ahLst/>
          <a:cxnLst>
            <a:cxn ang="T20">
              <a:pos x="T0" y="T1"/>
            </a:cxn>
            <a:cxn ang="T21">
              <a:pos x="T2" y="T3"/>
            </a:cxn>
            <a:cxn ang="T22">
              <a:pos x="T4" y="T5"/>
            </a:cxn>
            <a:cxn ang="T23">
              <a:pos x="T6" y="T7"/>
            </a:cxn>
            <a:cxn ang="T24">
              <a:pos x="T8" y="T9"/>
            </a:cxn>
            <a:cxn ang="T25">
              <a:pos x="T10" y="T11"/>
            </a:cxn>
            <a:cxn ang="T26">
              <a:pos x="T12" y="T13"/>
            </a:cxn>
            <a:cxn ang="T27">
              <a:pos x="T14" y="T15"/>
            </a:cxn>
            <a:cxn ang="T28">
              <a:pos x="T16" y="T17"/>
            </a:cxn>
            <a:cxn ang="T29">
              <a:pos x="T18" y="T19"/>
            </a:cxn>
          </a:cxnLst>
          <a:rect l="T30" t="T31" r="T32" b="T33"/>
          <a:pathLst>
            <a:path w="358" h="239">
              <a:moveTo>
                <a:pt x="357" y="238"/>
              </a:moveTo>
              <a:lnTo>
                <a:pt x="0" y="238"/>
              </a:lnTo>
              <a:lnTo>
                <a:pt x="0" y="173"/>
              </a:lnTo>
              <a:lnTo>
                <a:pt x="357" y="173"/>
              </a:lnTo>
              <a:lnTo>
                <a:pt x="357" y="238"/>
              </a:lnTo>
              <a:close/>
              <a:moveTo>
                <a:pt x="357" y="63"/>
              </a:moveTo>
              <a:lnTo>
                <a:pt x="0" y="63"/>
              </a:lnTo>
              <a:lnTo>
                <a:pt x="0" y="0"/>
              </a:lnTo>
              <a:lnTo>
                <a:pt x="357" y="0"/>
              </a:lnTo>
              <a:lnTo>
                <a:pt x="357" y="63"/>
              </a:lnTo>
              <a:close/>
            </a:path>
          </a:pathLst>
        </a:custGeom>
        <a:solidFill>
          <a:srgbClr val="000000"/>
        </a:solidFill>
        <a:ln w="9360">
          <a:solidFill>
            <a:srgbClr val="000000"/>
          </a:solidFill>
          <a:round/>
          <a:headEnd/>
          <a:tailEnd/>
        </a:ln>
      </xdr:spPr>
    </xdr:sp>
    <xdr:clientData/>
  </xdr:twoCellAnchor>
  <xdr:twoCellAnchor>
    <xdr:from>
      <xdr:col>12</xdr:col>
      <xdr:colOff>438150</xdr:colOff>
      <xdr:row>26</xdr:row>
      <xdr:rowOff>47625</xdr:rowOff>
    </xdr:from>
    <xdr:to>
      <xdr:col>13</xdr:col>
      <xdr:colOff>57150</xdr:colOff>
      <xdr:row>26</xdr:row>
      <xdr:rowOff>133350</xdr:rowOff>
    </xdr:to>
    <xdr:sp macro="" textlink="">
      <xdr:nvSpPr>
        <xdr:cNvPr id="181020" name="Freeform 20">
          <a:extLst>
            <a:ext uri="{FF2B5EF4-FFF2-40B4-BE49-F238E27FC236}">
              <a16:creationId xmlns:a16="http://schemas.microsoft.com/office/drawing/2014/main" id="{3F24C10F-E663-94B3-7431-31BED0D934D6}"/>
            </a:ext>
          </a:extLst>
        </xdr:cNvPr>
        <xdr:cNvSpPr>
          <a:spLocks noChangeArrowheads="1"/>
        </xdr:cNvSpPr>
      </xdr:nvSpPr>
      <xdr:spPr bwMode="auto">
        <a:xfrm>
          <a:off x="7591425" y="7134225"/>
          <a:ext cx="219075" cy="0"/>
        </a:xfrm>
        <a:custGeom>
          <a:avLst/>
          <a:gdLst>
            <a:gd name="T0" fmla="*/ 2147483646 w 358"/>
            <a:gd name="T1" fmla="*/ 0 h 239"/>
            <a:gd name="T2" fmla="*/ 0 w 358"/>
            <a:gd name="T3" fmla="*/ 0 h 239"/>
            <a:gd name="T4" fmla="*/ 0 w 358"/>
            <a:gd name="T5" fmla="*/ 0 h 239"/>
            <a:gd name="T6" fmla="*/ 2147483646 w 358"/>
            <a:gd name="T7" fmla="*/ 0 h 239"/>
            <a:gd name="T8" fmla="*/ 2147483646 w 358"/>
            <a:gd name="T9" fmla="*/ 0 h 239"/>
            <a:gd name="T10" fmla="*/ 2147483646 w 358"/>
            <a:gd name="T11" fmla="*/ 0 h 239"/>
            <a:gd name="T12" fmla="*/ 0 w 358"/>
            <a:gd name="T13" fmla="*/ 0 h 239"/>
            <a:gd name="T14" fmla="*/ 0 w 358"/>
            <a:gd name="T15" fmla="*/ 0 h 239"/>
            <a:gd name="T16" fmla="*/ 2147483646 w 358"/>
            <a:gd name="T17" fmla="*/ 0 h 239"/>
            <a:gd name="T18" fmla="*/ 2147483646 w 358"/>
            <a:gd name="T19" fmla="*/ 0 h 239"/>
            <a:gd name="T20" fmla="*/ 0 60000 65536"/>
            <a:gd name="T21" fmla="*/ 0 60000 65536"/>
            <a:gd name="T22" fmla="*/ 0 60000 65536"/>
            <a:gd name="T23" fmla="*/ 0 60000 65536"/>
            <a:gd name="T24" fmla="*/ 0 60000 65536"/>
            <a:gd name="T25" fmla="*/ 0 60000 65536"/>
            <a:gd name="T26" fmla="*/ 0 60000 65536"/>
            <a:gd name="T27" fmla="*/ 0 60000 65536"/>
            <a:gd name="T28" fmla="*/ 0 60000 65536"/>
            <a:gd name="T29" fmla="*/ 0 60000 65536"/>
            <a:gd name="T30" fmla="*/ 0 w 358"/>
            <a:gd name="T31" fmla="*/ 0 h 239"/>
            <a:gd name="T32" fmla="*/ 358 w 358"/>
            <a:gd name="T33" fmla="*/ 0 h 239"/>
          </a:gdLst>
          <a:ahLst/>
          <a:cxnLst>
            <a:cxn ang="T20">
              <a:pos x="T0" y="T1"/>
            </a:cxn>
            <a:cxn ang="T21">
              <a:pos x="T2" y="T3"/>
            </a:cxn>
            <a:cxn ang="T22">
              <a:pos x="T4" y="T5"/>
            </a:cxn>
            <a:cxn ang="T23">
              <a:pos x="T6" y="T7"/>
            </a:cxn>
            <a:cxn ang="T24">
              <a:pos x="T8" y="T9"/>
            </a:cxn>
            <a:cxn ang="T25">
              <a:pos x="T10" y="T11"/>
            </a:cxn>
            <a:cxn ang="T26">
              <a:pos x="T12" y="T13"/>
            </a:cxn>
            <a:cxn ang="T27">
              <a:pos x="T14" y="T15"/>
            </a:cxn>
            <a:cxn ang="T28">
              <a:pos x="T16" y="T17"/>
            </a:cxn>
            <a:cxn ang="T29">
              <a:pos x="T18" y="T19"/>
            </a:cxn>
          </a:cxnLst>
          <a:rect l="T30" t="T31" r="T32" b="T33"/>
          <a:pathLst>
            <a:path w="358" h="239">
              <a:moveTo>
                <a:pt x="357" y="238"/>
              </a:moveTo>
              <a:lnTo>
                <a:pt x="0" y="238"/>
              </a:lnTo>
              <a:lnTo>
                <a:pt x="0" y="173"/>
              </a:lnTo>
              <a:lnTo>
                <a:pt x="357" y="173"/>
              </a:lnTo>
              <a:lnTo>
                <a:pt x="357" y="238"/>
              </a:lnTo>
              <a:close/>
              <a:moveTo>
                <a:pt x="357" y="63"/>
              </a:moveTo>
              <a:lnTo>
                <a:pt x="0" y="63"/>
              </a:lnTo>
              <a:lnTo>
                <a:pt x="0" y="0"/>
              </a:lnTo>
              <a:lnTo>
                <a:pt x="357" y="0"/>
              </a:lnTo>
              <a:lnTo>
                <a:pt x="357" y="63"/>
              </a:lnTo>
              <a:close/>
            </a:path>
          </a:pathLst>
        </a:custGeom>
        <a:solidFill>
          <a:srgbClr val="000000"/>
        </a:solidFill>
        <a:ln w="9360">
          <a:solidFill>
            <a:srgbClr val="000000"/>
          </a:solidFill>
          <a:round/>
          <a:headEnd/>
          <a:tailEnd/>
        </a:ln>
      </xdr:spPr>
    </xdr:sp>
    <xdr:clientData/>
  </xdr:twoCellAnchor>
  <xdr:twoCellAnchor>
    <xdr:from>
      <xdr:col>12</xdr:col>
      <xdr:colOff>438150</xdr:colOff>
      <xdr:row>26</xdr:row>
      <xdr:rowOff>47625</xdr:rowOff>
    </xdr:from>
    <xdr:to>
      <xdr:col>13</xdr:col>
      <xdr:colOff>57150</xdr:colOff>
      <xdr:row>26</xdr:row>
      <xdr:rowOff>133350</xdr:rowOff>
    </xdr:to>
    <xdr:sp macro="" textlink="">
      <xdr:nvSpPr>
        <xdr:cNvPr id="181021" name="Freeform 44">
          <a:extLst>
            <a:ext uri="{FF2B5EF4-FFF2-40B4-BE49-F238E27FC236}">
              <a16:creationId xmlns:a16="http://schemas.microsoft.com/office/drawing/2014/main" id="{EA127C82-0532-DE4D-8C36-86724EAFCEAC}"/>
            </a:ext>
          </a:extLst>
        </xdr:cNvPr>
        <xdr:cNvSpPr>
          <a:spLocks noChangeArrowheads="1"/>
        </xdr:cNvSpPr>
      </xdr:nvSpPr>
      <xdr:spPr bwMode="auto">
        <a:xfrm>
          <a:off x="7591425" y="7134225"/>
          <a:ext cx="219075" cy="0"/>
        </a:xfrm>
        <a:custGeom>
          <a:avLst/>
          <a:gdLst>
            <a:gd name="T0" fmla="*/ 2147483646 w 358"/>
            <a:gd name="T1" fmla="*/ 0 h 239"/>
            <a:gd name="T2" fmla="*/ 0 w 358"/>
            <a:gd name="T3" fmla="*/ 0 h 239"/>
            <a:gd name="T4" fmla="*/ 0 w 358"/>
            <a:gd name="T5" fmla="*/ 0 h 239"/>
            <a:gd name="T6" fmla="*/ 2147483646 w 358"/>
            <a:gd name="T7" fmla="*/ 0 h 239"/>
            <a:gd name="T8" fmla="*/ 2147483646 w 358"/>
            <a:gd name="T9" fmla="*/ 0 h 239"/>
            <a:gd name="T10" fmla="*/ 2147483646 w 358"/>
            <a:gd name="T11" fmla="*/ 0 h 239"/>
            <a:gd name="T12" fmla="*/ 0 w 358"/>
            <a:gd name="T13" fmla="*/ 0 h 239"/>
            <a:gd name="T14" fmla="*/ 0 w 358"/>
            <a:gd name="T15" fmla="*/ 0 h 239"/>
            <a:gd name="T16" fmla="*/ 2147483646 w 358"/>
            <a:gd name="T17" fmla="*/ 0 h 239"/>
            <a:gd name="T18" fmla="*/ 2147483646 w 358"/>
            <a:gd name="T19" fmla="*/ 0 h 239"/>
            <a:gd name="T20" fmla="*/ 0 60000 65536"/>
            <a:gd name="T21" fmla="*/ 0 60000 65536"/>
            <a:gd name="T22" fmla="*/ 0 60000 65536"/>
            <a:gd name="T23" fmla="*/ 0 60000 65536"/>
            <a:gd name="T24" fmla="*/ 0 60000 65536"/>
            <a:gd name="T25" fmla="*/ 0 60000 65536"/>
            <a:gd name="T26" fmla="*/ 0 60000 65536"/>
            <a:gd name="T27" fmla="*/ 0 60000 65536"/>
            <a:gd name="T28" fmla="*/ 0 60000 65536"/>
            <a:gd name="T29" fmla="*/ 0 60000 65536"/>
            <a:gd name="T30" fmla="*/ 0 w 358"/>
            <a:gd name="T31" fmla="*/ 0 h 239"/>
            <a:gd name="T32" fmla="*/ 358 w 358"/>
            <a:gd name="T33" fmla="*/ 0 h 239"/>
          </a:gdLst>
          <a:ahLst/>
          <a:cxnLst>
            <a:cxn ang="T20">
              <a:pos x="T0" y="T1"/>
            </a:cxn>
            <a:cxn ang="T21">
              <a:pos x="T2" y="T3"/>
            </a:cxn>
            <a:cxn ang="T22">
              <a:pos x="T4" y="T5"/>
            </a:cxn>
            <a:cxn ang="T23">
              <a:pos x="T6" y="T7"/>
            </a:cxn>
            <a:cxn ang="T24">
              <a:pos x="T8" y="T9"/>
            </a:cxn>
            <a:cxn ang="T25">
              <a:pos x="T10" y="T11"/>
            </a:cxn>
            <a:cxn ang="T26">
              <a:pos x="T12" y="T13"/>
            </a:cxn>
            <a:cxn ang="T27">
              <a:pos x="T14" y="T15"/>
            </a:cxn>
            <a:cxn ang="T28">
              <a:pos x="T16" y="T17"/>
            </a:cxn>
            <a:cxn ang="T29">
              <a:pos x="T18" y="T19"/>
            </a:cxn>
          </a:cxnLst>
          <a:rect l="T30" t="T31" r="T32" b="T33"/>
          <a:pathLst>
            <a:path w="358" h="239">
              <a:moveTo>
                <a:pt x="357" y="238"/>
              </a:moveTo>
              <a:lnTo>
                <a:pt x="0" y="238"/>
              </a:lnTo>
              <a:lnTo>
                <a:pt x="0" y="173"/>
              </a:lnTo>
              <a:lnTo>
                <a:pt x="357" y="173"/>
              </a:lnTo>
              <a:lnTo>
                <a:pt x="357" y="238"/>
              </a:lnTo>
              <a:close/>
              <a:moveTo>
                <a:pt x="357" y="63"/>
              </a:moveTo>
              <a:lnTo>
                <a:pt x="0" y="63"/>
              </a:lnTo>
              <a:lnTo>
                <a:pt x="0" y="0"/>
              </a:lnTo>
              <a:lnTo>
                <a:pt x="357" y="0"/>
              </a:lnTo>
              <a:lnTo>
                <a:pt x="357" y="63"/>
              </a:lnTo>
              <a:close/>
            </a:path>
          </a:pathLst>
        </a:custGeom>
        <a:solidFill>
          <a:srgbClr val="000000"/>
        </a:solidFill>
        <a:ln w="9360">
          <a:solidFill>
            <a:srgbClr val="000000"/>
          </a:solidFill>
          <a:round/>
          <a:headEnd/>
          <a:tailEnd/>
        </a:ln>
      </xdr:spPr>
    </xdr:sp>
    <xdr:clientData/>
  </xdr:twoCellAnchor>
  <xdr:twoCellAnchor>
    <xdr:from>
      <xdr:col>15</xdr:col>
      <xdr:colOff>9525</xdr:colOff>
      <xdr:row>3</xdr:row>
      <xdr:rowOff>9525</xdr:rowOff>
    </xdr:from>
    <xdr:to>
      <xdr:col>15</xdr:col>
      <xdr:colOff>723900</xdr:colOff>
      <xdr:row>4</xdr:row>
      <xdr:rowOff>0</xdr:rowOff>
    </xdr:to>
    <xdr:pic>
      <xdr:nvPicPr>
        <xdr:cNvPr id="181022" name="Picture 1">
          <a:extLst>
            <a:ext uri="{FF2B5EF4-FFF2-40B4-BE49-F238E27FC236}">
              <a16:creationId xmlns:a16="http://schemas.microsoft.com/office/drawing/2014/main" id="{4800E754-0411-60E9-FE00-993D5B747B4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010650" y="857250"/>
          <a:ext cx="63817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133350</xdr:colOff>
      <xdr:row>3</xdr:row>
      <xdr:rowOff>304800</xdr:rowOff>
    </xdr:from>
    <xdr:to>
      <xdr:col>11</xdr:col>
      <xdr:colOff>476250</xdr:colOff>
      <xdr:row>3</xdr:row>
      <xdr:rowOff>647700</xdr:rowOff>
    </xdr:to>
    <xdr:pic>
      <xdr:nvPicPr>
        <xdr:cNvPr id="181023" name="Picture 7">
          <a:extLst>
            <a:ext uri="{FF2B5EF4-FFF2-40B4-BE49-F238E27FC236}">
              <a16:creationId xmlns:a16="http://schemas.microsoft.com/office/drawing/2014/main" id="{7B07840A-4E5A-D23C-8554-99204B7E957C}"/>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38925" y="1152525"/>
          <a:ext cx="3429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14</xdr:col>
      <xdr:colOff>133350</xdr:colOff>
      <xdr:row>3</xdr:row>
      <xdr:rowOff>295275</xdr:rowOff>
    </xdr:from>
    <xdr:to>
      <xdr:col>14</xdr:col>
      <xdr:colOff>476250</xdr:colOff>
      <xdr:row>3</xdr:row>
      <xdr:rowOff>638175</xdr:rowOff>
    </xdr:to>
    <xdr:pic>
      <xdr:nvPicPr>
        <xdr:cNvPr id="181024" name="Picture 8">
          <a:extLst>
            <a:ext uri="{FF2B5EF4-FFF2-40B4-BE49-F238E27FC236}">
              <a16:creationId xmlns:a16="http://schemas.microsoft.com/office/drawing/2014/main" id="{8A498F0E-347E-0FB6-17A8-FD3301F42C27}"/>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486775" y="1143000"/>
          <a:ext cx="3429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15</xdr:col>
      <xdr:colOff>85725</xdr:colOff>
      <xdr:row>3</xdr:row>
      <xdr:rowOff>171450</xdr:rowOff>
    </xdr:from>
    <xdr:to>
      <xdr:col>15</xdr:col>
      <xdr:colOff>561975</xdr:colOff>
      <xdr:row>3</xdr:row>
      <xdr:rowOff>676275</xdr:rowOff>
    </xdr:to>
    <xdr:pic>
      <xdr:nvPicPr>
        <xdr:cNvPr id="181025" name="Picture 9">
          <a:extLst>
            <a:ext uri="{FF2B5EF4-FFF2-40B4-BE49-F238E27FC236}">
              <a16:creationId xmlns:a16="http://schemas.microsoft.com/office/drawing/2014/main" id="{21BA6598-4752-A01E-1A86-695B307243E2}"/>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086850" y="1019175"/>
          <a:ext cx="476250" cy="504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161925</xdr:colOff>
      <xdr:row>3</xdr:row>
      <xdr:rowOff>295275</xdr:rowOff>
    </xdr:from>
    <xdr:to>
      <xdr:col>10</xdr:col>
      <xdr:colOff>504825</xdr:colOff>
      <xdr:row>3</xdr:row>
      <xdr:rowOff>619125</xdr:rowOff>
    </xdr:to>
    <xdr:pic>
      <xdr:nvPicPr>
        <xdr:cNvPr id="181026" name="Picture 10">
          <a:extLst>
            <a:ext uri="{FF2B5EF4-FFF2-40B4-BE49-F238E27FC236}">
              <a16:creationId xmlns:a16="http://schemas.microsoft.com/office/drawing/2014/main" id="{62EF388A-2478-E5A4-C021-2D833776706D}"/>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410200" y="1143000"/>
          <a:ext cx="97155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171450</xdr:colOff>
      <xdr:row>3</xdr:row>
      <xdr:rowOff>295275</xdr:rowOff>
    </xdr:from>
    <xdr:to>
      <xdr:col>9</xdr:col>
      <xdr:colOff>485775</xdr:colOff>
      <xdr:row>3</xdr:row>
      <xdr:rowOff>609600</xdr:rowOff>
    </xdr:to>
    <xdr:pic>
      <xdr:nvPicPr>
        <xdr:cNvPr id="181027" name="Picture 11">
          <a:extLst>
            <a:ext uri="{FF2B5EF4-FFF2-40B4-BE49-F238E27FC236}">
              <a16:creationId xmlns:a16="http://schemas.microsoft.com/office/drawing/2014/main" id="{98341BFA-2D02-39DB-0BBB-C7517D571F47}"/>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419725" y="1143000"/>
          <a:ext cx="314325"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10</xdr:col>
      <xdr:colOff>161925</xdr:colOff>
      <xdr:row>3</xdr:row>
      <xdr:rowOff>295275</xdr:rowOff>
    </xdr:from>
    <xdr:to>
      <xdr:col>10</xdr:col>
      <xdr:colOff>485775</xdr:colOff>
      <xdr:row>3</xdr:row>
      <xdr:rowOff>619125</xdr:rowOff>
    </xdr:to>
    <xdr:pic>
      <xdr:nvPicPr>
        <xdr:cNvPr id="181028" name="Picture 12">
          <a:extLst>
            <a:ext uri="{FF2B5EF4-FFF2-40B4-BE49-F238E27FC236}">
              <a16:creationId xmlns:a16="http://schemas.microsoft.com/office/drawing/2014/main" id="{04C71E88-EBC8-1BBE-4A8C-8612B8426132}"/>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6038850" y="1143000"/>
          <a:ext cx="32385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123825</xdr:colOff>
      <xdr:row>3</xdr:row>
      <xdr:rowOff>285750</xdr:rowOff>
    </xdr:from>
    <xdr:to>
      <xdr:col>13</xdr:col>
      <xdr:colOff>495300</xdr:colOff>
      <xdr:row>3</xdr:row>
      <xdr:rowOff>609600</xdr:rowOff>
    </xdr:to>
    <xdr:pic>
      <xdr:nvPicPr>
        <xdr:cNvPr id="181029" name="Picture 10">
          <a:extLst>
            <a:ext uri="{FF2B5EF4-FFF2-40B4-BE49-F238E27FC236}">
              <a16:creationId xmlns:a16="http://schemas.microsoft.com/office/drawing/2014/main" id="{2ECAA400-1792-3B45-9223-0DBA8821A331}"/>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277100" y="1133475"/>
          <a:ext cx="97155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133350</xdr:colOff>
      <xdr:row>3</xdr:row>
      <xdr:rowOff>285750</xdr:rowOff>
    </xdr:from>
    <xdr:to>
      <xdr:col>12</xdr:col>
      <xdr:colOff>447675</xdr:colOff>
      <xdr:row>3</xdr:row>
      <xdr:rowOff>600075</xdr:rowOff>
    </xdr:to>
    <xdr:pic>
      <xdr:nvPicPr>
        <xdr:cNvPr id="181030" name="Picture 11">
          <a:extLst>
            <a:ext uri="{FF2B5EF4-FFF2-40B4-BE49-F238E27FC236}">
              <a16:creationId xmlns:a16="http://schemas.microsoft.com/office/drawing/2014/main" id="{6C1577BC-665E-1FF6-8B45-212A8E47D868}"/>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7286625" y="1133475"/>
          <a:ext cx="314325"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152400</xdr:colOff>
      <xdr:row>3</xdr:row>
      <xdr:rowOff>285750</xdr:rowOff>
    </xdr:from>
    <xdr:to>
      <xdr:col>13</xdr:col>
      <xdr:colOff>476250</xdr:colOff>
      <xdr:row>3</xdr:row>
      <xdr:rowOff>609600</xdr:rowOff>
    </xdr:to>
    <xdr:pic>
      <xdr:nvPicPr>
        <xdr:cNvPr id="181031" name="Picture 12">
          <a:extLst>
            <a:ext uri="{FF2B5EF4-FFF2-40B4-BE49-F238E27FC236}">
              <a16:creationId xmlns:a16="http://schemas.microsoft.com/office/drawing/2014/main" id="{EA480E6A-B342-D0BE-E16E-109798681996}"/>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7905750" y="1133475"/>
          <a:ext cx="32385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8.xml><?xml version="1.0" encoding="utf-8"?>
<xdr:wsDr xmlns:xdr="http://schemas.openxmlformats.org/drawingml/2006/spreadsheetDrawing" xmlns:a="http://schemas.openxmlformats.org/drawingml/2006/main">
  <xdr:twoCellAnchor>
    <xdr:from>
      <xdr:col>15</xdr:col>
      <xdr:colOff>9525</xdr:colOff>
      <xdr:row>3</xdr:row>
      <xdr:rowOff>9525</xdr:rowOff>
    </xdr:from>
    <xdr:to>
      <xdr:col>15</xdr:col>
      <xdr:colOff>723900</xdr:colOff>
      <xdr:row>4</xdr:row>
      <xdr:rowOff>0</xdr:rowOff>
    </xdr:to>
    <xdr:pic>
      <xdr:nvPicPr>
        <xdr:cNvPr id="182039" name="Picture 1">
          <a:extLst>
            <a:ext uri="{FF2B5EF4-FFF2-40B4-BE49-F238E27FC236}">
              <a16:creationId xmlns:a16="http://schemas.microsoft.com/office/drawing/2014/main" id="{CB0980D2-0138-389D-B35E-89D11282A84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010650" y="857250"/>
          <a:ext cx="63817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476250</xdr:colOff>
      <xdr:row>5</xdr:row>
      <xdr:rowOff>28575</xdr:rowOff>
    </xdr:from>
    <xdr:to>
      <xdr:col>6</xdr:col>
      <xdr:colOff>523875</xdr:colOff>
      <xdr:row>5</xdr:row>
      <xdr:rowOff>228600</xdr:rowOff>
    </xdr:to>
    <xdr:sp macro="" textlink="">
      <xdr:nvSpPr>
        <xdr:cNvPr id="182040" name="Freeform 2">
          <a:extLst>
            <a:ext uri="{FF2B5EF4-FFF2-40B4-BE49-F238E27FC236}">
              <a16:creationId xmlns:a16="http://schemas.microsoft.com/office/drawing/2014/main" id="{8BEB72F8-64C3-6662-F097-E3C29D50526C}"/>
            </a:ext>
          </a:extLst>
        </xdr:cNvPr>
        <xdr:cNvSpPr>
          <a:spLocks noChangeArrowheads="1"/>
        </xdr:cNvSpPr>
      </xdr:nvSpPr>
      <xdr:spPr bwMode="auto">
        <a:xfrm>
          <a:off x="4133850" y="1866900"/>
          <a:ext cx="47625" cy="200025"/>
        </a:xfrm>
        <a:custGeom>
          <a:avLst/>
          <a:gdLst>
            <a:gd name="T0" fmla="*/ 0 w 443"/>
            <a:gd name="T1" fmla="*/ 2147483646 h 554"/>
            <a:gd name="T2" fmla="*/ 0 w 443"/>
            <a:gd name="T3" fmla="*/ 0 h 554"/>
            <a:gd name="T4" fmla="*/ 2147483646 w 443"/>
            <a:gd name="T5" fmla="*/ 2147483646 h 554"/>
            <a:gd name="T6" fmla="*/ 0 w 443"/>
            <a:gd name="T7" fmla="*/ 2147483646 h 554"/>
            <a:gd name="T8" fmla="*/ 0 60000 65536"/>
            <a:gd name="T9" fmla="*/ 0 60000 65536"/>
            <a:gd name="T10" fmla="*/ 0 60000 65536"/>
            <a:gd name="T11" fmla="*/ 0 60000 65536"/>
            <a:gd name="T12" fmla="*/ 0 w 443"/>
            <a:gd name="T13" fmla="*/ 0 h 554"/>
            <a:gd name="T14" fmla="*/ 443 w 443"/>
            <a:gd name="T15" fmla="*/ 554 h 554"/>
          </a:gdLst>
          <a:ahLst/>
          <a:cxnLst>
            <a:cxn ang="T8">
              <a:pos x="T0" y="T1"/>
            </a:cxn>
            <a:cxn ang="T9">
              <a:pos x="T2" y="T3"/>
            </a:cxn>
            <a:cxn ang="T10">
              <a:pos x="T4" y="T5"/>
            </a:cxn>
            <a:cxn ang="T11">
              <a:pos x="T6" y="T7"/>
            </a:cxn>
          </a:cxnLst>
          <a:rect l="T12" t="T13" r="T14" b="T15"/>
          <a:pathLst>
            <a:path w="443" h="554">
              <a:moveTo>
                <a:pt x="0" y="553"/>
              </a:moveTo>
              <a:lnTo>
                <a:pt x="0" y="0"/>
              </a:lnTo>
              <a:lnTo>
                <a:pt x="442" y="278"/>
              </a:lnTo>
              <a:lnTo>
                <a:pt x="0" y="553"/>
              </a:lnTo>
            </a:path>
          </a:pathLst>
        </a:custGeom>
        <a:solidFill>
          <a:srgbClr val="FFFFFF"/>
        </a:solidFill>
        <a:ln w="9360">
          <a:solidFill>
            <a:srgbClr val="000000"/>
          </a:solidFill>
          <a:round/>
          <a:headEnd/>
          <a:tailEnd/>
        </a:ln>
      </xdr:spPr>
    </xdr:sp>
    <xdr:clientData/>
  </xdr:twoCellAnchor>
  <xdr:twoCellAnchor>
    <xdr:from>
      <xdr:col>6</xdr:col>
      <xdr:colOff>419100</xdr:colOff>
      <xdr:row>21</xdr:row>
      <xdr:rowOff>47625</xdr:rowOff>
    </xdr:from>
    <xdr:to>
      <xdr:col>6</xdr:col>
      <xdr:colOff>523875</xdr:colOff>
      <xdr:row>21</xdr:row>
      <xdr:rowOff>228600</xdr:rowOff>
    </xdr:to>
    <xdr:sp macro="" textlink="">
      <xdr:nvSpPr>
        <xdr:cNvPr id="182041" name="Freeform 3">
          <a:extLst>
            <a:ext uri="{FF2B5EF4-FFF2-40B4-BE49-F238E27FC236}">
              <a16:creationId xmlns:a16="http://schemas.microsoft.com/office/drawing/2014/main" id="{851EB902-9A0F-6D5D-D7D0-93FF6C7E66E5}"/>
            </a:ext>
          </a:extLst>
        </xdr:cNvPr>
        <xdr:cNvSpPr>
          <a:spLocks noChangeArrowheads="1"/>
        </xdr:cNvSpPr>
      </xdr:nvSpPr>
      <xdr:spPr bwMode="auto">
        <a:xfrm>
          <a:off x="4076700" y="6477000"/>
          <a:ext cx="104775" cy="180975"/>
        </a:xfrm>
        <a:custGeom>
          <a:avLst/>
          <a:gdLst>
            <a:gd name="T0" fmla="*/ 0 w 302"/>
            <a:gd name="T1" fmla="*/ 2147483646 h 502"/>
            <a:gd name="T2" fmla="*/ 0 w 302"/>
            <a:gd name="T3" fmla="*/ 0 h 502"/>
            <a:gd name="T4" fmla="*/ 2147483646 w 302"/>
            <a:gd name="T5" fmla="*/ 2147483646 h 502"/>
            <a:gd name="T6" fmla="*/ 0 w 302"/>
            <a:gd name="T7" fmla="*/ 2147483646 h 502"/>
            <a:gd name="T8" fmla="*/ 0 60000 65536"/>
            <a:gd name="T9" fmla="*/ 0 60000 65536"/>
            <a:gd name="T10" fmla="*/ 0 60000 65536"/>
            <a:gd name="T11" fmla="*/ 0 60000 65536"/>
            <a:gd name="T12" fmla="*/ 0 w 302"/>
            <a:gd name="T13" fmla="*/ 0 h 502"/>
            <a:gd name="T14" fmla="*/ 302 w 302"/>
            <a:gd name="T15" fmla="*/ 502 h 502"/>
          </a:gdLst>
          <a:ahLst/>
          <a:cxnLst>
            <a:cxn ang="T8">
              <a:pos x="T0" y="T1"/>
            </a:cxn>
            <a:cxn ang="T9">
              <a:pos x="T2" y="T3"/>
            </a:cxn>
            <a:cxn ang="T10">
              <a:pos x="T4" y="T5"/>
            </a:cxn>
            <a:cxn ang="T11">
              <a:pos x="T6" y="T7"/>
            </a:cxn>
          </a:cxnLst>
          <a:rect l="T12" t="T13" r="T14" b="T15"/>
          <a:pathLst>
            <a:path w="302" h="502">
              <a:moveTo>
                <a:pt x="0" y="501"/>
              </a:moveTo>
              <a:lnTo>
                <a:pt x="0" y="0"/>
              </a:lnTo>
              <a:lnTo>
                <a:pt x="301" y="252"/>
              </a:lnTo>
              <a:lnTo>
                <a:pt x="0" y="501"/>
              </a:lnTo>
            </a:path>
          </a:pathLst>
        </a:custGeom>
        <a:solidFill>
          <a:srgbClr val="FFFFFF"/>
        </a:solidFill>
        <a:ln w="9360">
          <a:solidFill>
            <a:srgbClr val="000000"/>
          </a:solidFill>
          <a:round/>
          <a:headEnd/>
          <a:tailEnd/>
        </a:ln>
      </xdr:spPr>
    </xdr:sp>
    <xdr:clientData/>
  </xdr:twoCellAnchor>
  <xdr:twoCellAnchor>
    <xdr:from>
      <xdr:col>6</xdr:col>
      <xdr:colOff>419100</xdr:colOff>
      <xdr:row>21</xdr:row>
      <xdr:rowOff>47625</xdr:rowOff>
    </xdr:from>
    <xdr:to>
      <xdr:col>6</xdr:col>
      <xdr:colOff>523875</xdr:colOff>
      <xdr:row>21</xdr:row>
      <xdr:rowOff>228600</xdr:rowOff>
    </xdr:to>
    <xdr:sp macro="" textlink="">
      <xdr:nvSpPr>
        <xdr:cNvPr id="182042" name="Freeform 18">
          <a:extLst>
            <a:ext uri="{FF2B5EF4-FFF2-40B4-BE49-F238E27FC236}">
              <a16:creationId xmlns:a16="http://schemas.microsoft.com/office/drawing/2014/main" id="{2503A202-D825-C6DF-30CF-357321FD4085}"/>
            </a:ext>
          </a:extLst>
        </xdr:cNvPr>
        <xdr:cNvSpPr>
          <a:spLocks noChangeArrowheads="1"/>
        </xdr:cNvSpPr>
      </xdr:nvSpPr>
      <xdr:spPr bwMode="auto">
        <a:xfrm>
          <a:off x="4076700" y="6477000"/>
          <a:ext cx="104775" cy="180975"/>
        </a:xfrm>
        <a:custGeom>
          <a:avLst/>
          <a:gdLst>
            <a:gd name="T0" fmla="*/ 0 w 302"/>
            <a:gd name="T1" fmla="*/ 2147483646 h 502"/>
            <a:gd name="T2" fmla="*/ 0 w 302"/>
            <a:gd name="T3" fmla="*/ 0 h 502"/>
            <a:gd name="T4" fmla="*/ 2147483646 w 302"/>
            <a:gd name="T5" fmla="*/ 2147483646 h 502"/>
            <a:gd name="T6" fmla="*/ 0 w 302"/>
            <a:gd name="T7" fmla="*/ 2147483646 h 502"/>
            <a:gd name="T8" fmla="*/ 0 60000 65536"/>
            <a:gd name="T9" fmla="*/ 0 60000 65536"/>
            <a:gd name="T10" fmla="*/ 0 60000 65536"/>
            <a:gd name="T11" fmla="*/ 0 60000 65536"/>
            <a:gd name="T12" fmla="*/ 0 w 302"/>
            <a:gd name="T13" fmla="*/ 0 h 502"/>
            <a:gd name="T14" fmla="*/ 302 w 302"/>
            <a:gd name="T15" fmla="*/ 502 h 502"/>
          </a:gdLst>
          <a:ahLst/>
          <a:cxnLst>
            <a:cxn ang="T8">
              <a:pos x="T0" y="T1"/>
            </a:cxn>
            <a:cxn ang="T9">
              <a:pos x="T2" y="T3"/>
            </a:cxn>
            <a:cxn ang="T10">
              <a:pos x="T4" y="T5"/>
            </a:cxn>
            <a:cxn ang="T11">
              <a:pos x="T6" y="T7"/>
            </a:cxn>
          </a:cxnLst>
          <a:rect l="T12" t="T13" r="T14" b="T15"/>
          <a:pathLst>
            <a:path w="302" h="502">
              <a:moveTo>
                <a:pt x="0" y="501"/>
              </a:moveTo>
              <a:lnTo>
                <a:pt x="0" y="0"/>
              </a:lnTo>
              <a:lnTo>
                <a:pt x="301" y="252"/>
              </a:lnTo>
              <a:lnTo>
                <a:pt x="0" y="501"/>
              </a:lnTo>
            </a:path>
          </a:pathLst>
        </a:custGeom>
        <a:solidFill>
          <a:srgbClr val="FFFFFF"/>
        </a:solidFill>
        <a:ln w="9360">
          <a:solidFill>
            <a:srgbClr val="000000"/>
          </a:solidFill>
          <a:round/>
          <a:headEnd/>
          <a:tailEnd/>
        </a:ln>
      </xdr:spPr>
    </xdr:sp>
    <xdr:clientData/>
  </xdr:twoCellAnchor>
  <xdr:twoCellAnchor>
    <xdr:from>
      <xdr:col>12</xdr:col>
      <xdr:colOff>438150</xdr:colOff>
      <xdr:row>26</xdr:row>
      <xdr:rowOff>47625</xdr:rowOff>
    </xdr:from>
    <xdr:to>
      <xdr:col>13</xdr:col>
      <xdr:colOff>57150</xdr:colOff>
      <xdr:row>26</xdr:row>
      <xdr:rowOff>133350</xdr:rowOff>
    </xdr:to>
    <xdr:sp macro="" textlink="">
      <xdr:nvSpPr>
        <xdr:cNvPr id="182043" name="Freeform 19">
          <a:extLst>
            <a:ext uri="{FF2B5EF4-FFF2-40B4-BE49-F238E27FC236}">
              <a16:creationId xmlns:a16="http://schemas.microsoft.com/office/drawing/2014/main" id="{7DD47BD3-6FB3-2D1E-F230-D3B18787B342}"/>
            </a:ext>
          </a:extLst>
        </xdr:cNvPr>
        <xdr:cNvSpPr>
          <a:spLocks noChangeArrowheads="1"/>
        </xdr:cNvSpPr>
      </xdr:nvSpPr>
      <xdr:spPr bwMode="auto">
        <a:xfrm>
          <a:off x="7591425" y="7134225"/>
          <a:ext cx="219075" cy="0"/>
        </a:xfrm>
        <a:custGeom>
          <a:avLst/>
          <a:gdLst>
            <a:gd name="T0" fmla="*/ 2147483646 w 358"/>
            <a:gd name="T1" fmla="*/ 0 h 239"/>
            <a:gd name="T2" fmla="*/ 0 w 358"/>
            <a:gd name="T3" fmla="*/ 0 h 239"/>
            <a:gd name="T4" fmla="*/ 0 w 358"/>
            <a:gd name="T5" fmla="*/ 0 h 239"/>
            <a:gd name="T6" fmla="*/ 2147483646 w 358"/>
            <a:gd name="T7" fmla="*/ 0 h 239"/>
            <a:gd name="T8" fmla="*/ 2147483646 w 358"/>
            <a:gd name="T9" fmla="*/ 0 h 239"/>
            <a:gd name="T10" fmla="*/ 2147483646 w 358"/>
            <a:gd name="T11" fmla="*/ 0 h 239"/>
            <a:gd name="T12" fmla="*/ 0 w 358"/>
            <a:gd name="T13" fmla="*/ 0 h 239"/>
            <a:gd name="T14" fmla="*/ 0 w 358"/>
            <a:gd name="T15" fmla="*/ 0 h 239"/>
            <a:gd name="T16" fmla="*/ 2147483646 w 358"/>
            <a:gd name="T17" fmla="*/ 0 h 239"/>
            <a:gd name="T18" fmla="*/ 2147483646 w 358"/>
            <a:gd name="T19" fmla="*/ 0 h 239"/>
            <a:gd name="T20" fmla="*/ 0 60000 65536"/>
            <a:gd name="T21" fmla="*/ 0 60000 65536"/>
            <a:gd name="T22" fmla="*/ 0 60000 65536"/>
            <a:gd name="T23" fmla="*/ 0 60000 65536"/>
            <a:gd name="T24" fmla="*/ 0 60000 65536"/>
            <a:gd name="T25" fmla="*/ 0 60000 65536"/>
            <a:gd name="T26" fmla="*/ 0 60000 65536"/>
            <a:gd name="T27" fmla="*/ 0 60000 65536"/>
            <a:gd name="T28" fmla="*/ 0 60000 65536"/>
            <a:gd name="T29" fmla="*/ 0 60000 65536"/>
            <a:gd name="T30" fmla="*/ 0 w 358"/>
            <a:gd name="T31" fmla="*/ 0 h 239"/>
            <a:gd name="T32" fmla="*/ 358 w 358"/>
            <a:gd name="T33" fmla="*/ 0 h 239"/>
          </a:gdLst>
          <a:ahLst/>
          <a:cxnLst>
            <a:cxn ang="T20">
              <a:pos x="T0" y="T1"/>
            </a:cxn>
            <a:cxn ang="T21">
              <a:pos x="T2" y="T3"/>
            </a:cxn>
            <a:cxn ang="T22">
              <a:pos x="T4" y="T5"/>
            </a:cxn>
            <a:cxn ang="T23">
              <a:pos x="T6" y="T7"/>
            </a:cxn>
            <a:cxn ang="T24">
              <a:pos x="T8" y="T9"/>
            </a:cxn>
            <a:cxn ang="T25">
              <a:pos x="T10" y="T11"/>
            </a:cxn>
            <a:cxn ang="T26">
              <a:pos x="T12" y="T13"/>
            </a:cxn>
            <a:cxn ang="T27">
              <a:pos x="T14" y="T15"/>
            </a:cxn>
            <a:cxn ang="T28">
              <a:pos x="T16" y="T17"/>
            </a:cxn>
            <a:cxn ang="T29">
              <a:pos x="T18" y="T19"/>
            </a:cxn>
          </a:cxnLst>
          <a:rect l="T30" t="T31" r="T32" b="T33"/>
          <a:pathLst>
            <a:path w="358" h="239">
              <a:moveTo>
                <a:pt x="357" y="238"/>
              </a:moveTo>
              <a:lnTo>
                <a:pt x="0" y="238"/>
              </a:lnTo>
              <a:lnTo>
                <a:pt x="0" y="173"/>
              </a:lnTo>
              <a:lnTo>
                <a:pt x="357" y="173"/>
              </a:lnTo>
              <a:lnTo>
                <a:pt x="357" y="238"/>
              </a:lnTo>
              <a:close/>
              <a:moveTo>
                <a:pt x="357" y="63"/>
              </a:moveTo>
              <a:lnTo>
                <a:pt x="0" y="63"/>
              </a:lnTo>
              <a:lnTo>
                <a:pt x="0" y="0"/>
              </a:lnTo>
              <a:lnTo>
                <a:pt x="357" y="0"/>
              </a:lnTo>
              <a:lnTo>
                <a:pt x="357" y="63"/>
              </a:lnTo>
              <a:close/>
            </a:path>
          </a:pathLst>
        </a:custGeom>
        <a:solidFill>
          <a:srgbClr val="000000"/>
        </a:solidFill>
        <a:ln w="9360">
          <a:solidFill>
            <a:srgbClr val="000000"/>
          </a:solidFill>
          <a:round/>
          <a:headEnd/>
          <a:tailEnd/>
        </a:ln>
      </xdr:spPr>
    </xdr:sp>
    <xdr:clientData/>
  </xdr:twoCellAnchor>
  <xdr:twoCellAnchor>
    <xdr:from>
      <xdr:col>12</xdr:col>
      <xdr:colOff>438150</xdr:colOff>
      <xdr:row>26</xdr:row>
      <xdr:rowOff>47625</xdr:rowOff>
    </xdr:from>
    <xdr:to>
      <xdr:col>13</xdr:col>
      <xdr:colOff>57150</xdr:colOff>
      <xdr:row>26</xdr:row>
      <xdr:rowOff>133350</xdr:rowOff>
    </xdr:to>
    <xdr:sp macro="" textlink="">
      <xdr:nvSpPr>
        <xdr:cNvPr id="182044" name="Freeform 20">
          <a:extLst>
            <a:ext uri="{FF2B5EF4-FFF2-40B4-BE49-F238E27FC236}">
              <a16:creationId xmlns:a16="http://schemas.microsoft.com/office/drawing/2014/main" id="{2BB817DE-E008-E481-561F-5CF167A82985}"/>
            </a:ext>
          </a:extLst>
        </xdr:cNvPr>
        <xdr:cNvSpPr>
          <a:spLocks noChangeArrowheads="1"/>
        </xdr:cNvSpPr>
      </xdr:nvSpPr>
      <xdr:spPr bwMode="auto">
        <a:xfrm>
          <a:off x="7591425" y="7134225"/>
          <a:ext cx="219075" cy="0"/>
        </a:xfrm>
        <a:custGeom>
          <a:avLst/>
          <a:gdLst>
            <a:gd name="T0" fmla="*/ 2147483646 w 358"/>
            <a:gd name="T1" fmla="*/ 0 h 239"/>
            <a:gd name="T2" fmla="*/ 0 w 358"/>
            <a:gd name="T3" fmla="*/ 0 h 239"/>
            <a:gd name="T4" fmla="*/ 0 w 358"/>
            <a:gd name="T5" fmla="*/ 0 h 239"/>
            <a:gd name="T6" fmla="*/ 2147483646 w 358"/>
            <a:gd name="T7" fmla="*/ 0 h 239"/>
            <a:gd name="T8" fmla="*/ 2147483646 w 358"/>
            <a:gd name="T9" fmla="*/ 0 h 239"/>
            <a:gd name="T10" fmla="*/ 2147483646 w 358"/>
            <a:gd name="T11" fmla="*/ 0 h 239"/>
            <a:gd name="T12" fmla="*/ 0 w 358"/>
            <a:gd name="T13" fmla="*/ 0 h 239"/>
            <a:gd name="T14" fmla="*/ 0 w 358"/>
            <a:gd name="T15" fmla="*/ 0 h 239"/>
            <a:gd name="T16" fmla="*/ 2147483646 w 358"/>
            <a:gd name="T17" fmla="*/ 0 h 239"/>
            <a:gd name="T18" fmla="*/ 2147483646 w 358"/>
            <a:gd name="T19" fmla="*/ 0 h 239"/>
            <a:gd name="T20" fmla="*/ 0 60000 65536"/>
            <a:gd name="T21" fmla="*/ 0 60000 65536"/>
            <a:gd name="T22" fmla="*/ 0 60000 65536"/>
            <a:gd name="T23" fmla="*/ 0 60000 65536"/>
            <a:gd name="T24" fmla="*/ 0 60000 65536"/>
            <a:gd name="T25" fmla="*/ 0 60000 65536"/>
            <a:gd name="T26" fmla="*/ 0 60000 65536"/>
            <a:gd name="T27" fmla="*/ 0 60000 65536"/>
            <a:gd name="T28" fmla="*/ 0 60000 65536"/>
            <a:gd name="T29" fmla="*/ 0 60000 65536"/>
            <a:gd name="T30" fmla="*/ 0 w 358"/>
            <a:gd name="T31" fmla="*/ 0 h 239"/>
            <a:gd name="T32" fmla="*/ 358 w 358"/>
            <a:gd name="T33" fmla="*/ 0 h 239"/>
          </a:gdLst>
          <a:ahLst/>
          <a:cxnLst>
            <a:cxn ang="T20">
              <a:pos x="T0" y="T1"/>
            </a:cxn>
            <a:cxn ang="T21">
              <a:pos x="T2" y="T3"/>
            </a:cxn>
            <a:cxn ang="T22">
              <a:pos x="T4" y="T5"/>
            </a:cxn>
            <a:cxn ang="T23">
              <a:pos x="T6" y="T7"/>
            </a:cxn>
            <a:cxn ang="T24">
              <a:pos x="T8" y="T9"/>
            </a:cxn>
            <a:cxn ang="T25">
              <a:pos x="T10" y="T11"/>
            </a:cxn>
            <a:cxn ang="T26">
              <a:pos x="T12" y="T13"/>
            </a:cxn>
            <a:cxn ang="T27">
              <a:pos x="T14" y="T15"/>
            </a:cxn>
            <a:cxn ang="T28">
              <a:pos x="T16" y="T17"/>
            </a:cxn>
            <a:cxn ang="T29">
              <a:pos x="T18" y="T19"/>
            </a:cxn>
          </a:cxnLst>
          <a:rect l="T30" t="T31" r="T32" b="T33"/>
          <a:pathLst>
            <a:path w="358" h="239">
              <a:moveTo>
                <a:pt x="357" y="238"/>
              </a:moveTo>
              <a:lnTo>
                <a:pt x="0" y="238"/>
              </a:lnTo>
              <a:lnTo>
                <a:pt x="0" y="173"/>
              </a:lnTo>
              <a:lnTo>
                <a:pt x="357" y="173"/>
              </a:lnTo>
              <a:lnTo>
                <a:pt x="357" y="238"/>
              </a:lnTo>
              <a:close/>
              <a:moveTo>
                <a:pt x="357" y="63"/>
              </a:moveTo>
              <a:lnTo>
                <a:pt x="0" y="63"/>
              </a:lnTo>
              <a:lnTo>
                <a:pt x="0" y="0"/>
              </a:lnTo>
              <a:lnTo>
                <a:pt x="357" y="0"/>
              </a:lnTo>
              <a:lnTo>
                <a:pt x="357" y="63"/>
              </a:lnTo>
              <a:close/>
            </a:path>
          </a:pathLst>
        </a:custGeom>
        <a:solidFill>
          <a:srgbClr val="000000"/>
        </a:solidFill>
        <a:ln w="9360">
          <a:solidFill>
            <a:srgbClr val="000000"/>
          </a:solidFill>
          <a:round/>
          <a:headEnd/>
          <a:tailEnd/>
        </a:ln>
      </xdr:spPr>
    </xdr:sp>
    <xdr:clientData/>
  </xdr:twoCellAnchor>
  <xdr:twoCellAnchor>
    <xdr:from>
      <xdr:col>12</xdr:col>
      <xdr:colOff>438150</xdr:colOff>
      <xdr:row>26</xdr:row>
      <xdr:rowOff>47625</xdr:rowOff>
    </xdr:from>
    <xdr:to>
      <xdr:col>13</xdr:col>
      <xdr:colOff>57150</xdr:colOff>
      <xdr:row>26</xdr:row>
      <xdr:rowOff>133350</xdr:rowOff>
    </xdr:to>
    <xdr:sp macro="" textlink="">
      <xdr:nvSpPr>
        <xdr:cNvPr id="182045" name="Freeform 44">
          <a:extLst>
            <a:ext uri="{FF2B5EF4-FFF2-40B4-BE49-F238E27FC236}">
              <a16:creationId xmlns:a16="http://schemas.microsoft.com/office/drawing/2014/main" id="{7FD09BC4-9611-545C-20DF-A8455D15405B}"/>
            </a:ext>
          </a:extLst>
        </xdr:cNvPr>
        <xdr:cNvSpPr>
          <a:spLocks noChangeArrowheads="1"/>
        </xdr:cNvSpPr>
      </xdr:nvSpPr>
      <xdr:spPr bwMode="auto">
        <a:xfrm>
          <a:off x="7591425" y="7134225"/>
          <a:ext cx="219075" cy="0"/>
        </a:xfrm>
        <a:custGeom>
          <a:avLst/>
          <a:gdLst>
            <a:gd name="T0" fmla="*/ 2147483646 w 358"/>
            <a:gd name="T1" fmla="*/ 0 h 239"/>
            <a:gd name="T2" fmla="*/ 0 w 358"/>
            <a:gd name="T3" fmla="*/ 0 h 239"/>
            <a:gd name="T4" fmla="*/ 0 w 358"/>
            <a:gd name="T5" fmla="*/ 0 h 239"/>
            <a:gd name="T6" fmla="*/ 2147483646 w 358"/>
            <a:gd name="T7" fmla="*/ 0 h 239"/>
            <a:gd name="T8" fmla="*/ 2147483646 w 358"/>
            <a:gd name="T9" fmla="*/ 0 h 239"/>
            <a:gd name="T10" fmla="*/ 2147483646 w 358"/>
            <a:gd name="T11" fmla="*/ 0 h 239"/>
            <a:gd name="T12" fmla="*/ 0 w 358"/>
            <a:gd name="T13" fmla="*/ 0 h 239"/>
            <a:gd name="T14" fmla="*/ 0 w 358"/>
            <a:gd name="T15" fmla="*/ 0 h 239"/>
            <a:gd name="T16" fmla="*/ 2147483646 w 358"/>
            <a:gd name="T17" fmla="*/ 0 h 239"/>
            <a:gd name="T18" fmla="*/ 2147483646 w 358"/>
            <a:gd name="T19" fmla="*/ 0 h 239"/>
            <a:gd name="T20" fmla="*/ 0 60000 65536"/>
            <a:gd name="T21" fmla="*/ 0 60000 65536"/>
            <a:gd name="T22" fmla="*/ 0 60000 65536"/>
            <a:gd name="T23" fmla="*/ 0 60000 65536"/>
            <a:gd name="T24" fmla="*/ 0 60000 65536"/>
            <a:gd name="T25" fmla="*/ 0 60000 65536"/>
            <a:gd name="T26" fmla="*/ 0 60000 65536"/>
            <a:gd name="T27" fmla="*/ 0 60000 65536"/>
            <a:gd name="T28" fmla="*/ 0 60000 65536"/>
            <a:gd name="T29" fmla="*/ 0 60000 65536"/>
            <a:gd name="T30" fmla="*/ 0 w 358"/>
            <a:gd name="T31" fmla="*/ 0 h 239"/>
            <a:gd name="T32" fmla="*/ 358 w 358"/>
            <a:gd name="T33" fmla="*/ 0 h 239"/>
          </a:gdLst>
          <a:ahLst/>
          <a:cxnLst>
            <a:cxn ang="T20">
              <a:pos x="T0" y="T1"/>
            </a:cxn>
            <a:cxn ang="T21">
              <a:pos x="T2" y="T3"/>
            </a:cxn>
            <a:cxn ang="T22">
              <a:pos x="T4" y="T5"/>
            </a:cxn>
            <a:cxn ang="T23">
              <a:pos x="T6" y="T7"/>
            </a:cxn>
            <a:cxn ang="T24">
              <a:pos x="T8" y="T9"/>
            </a:cxn>
            <a:cxn ang="T25">
              <a:pos x="T10" y="T11"/>
            </a:cxn>
            <a:cxn ang="T26">
              <a:pos x="T12" y="T13"/>
            </a:cxn>
            <a:cxn ang="T27">
              <a:pos x="T14" y="T15"/>
            </a:cxn>
            <a:cxn ang="T28">
              <a:pos x="T16" y="T17"/>
            </a:cxn>
            <a:cxn ang="T29">
              <a:pos x="T18" y="T19"/>
            </a:cxn>
          </a:cxnLst>
          <a:rect l="T30" t="T31" r="T32" b="T33"/>
          <a:pathLst>
            <a:path w="358" h="239">
              <a:moveTo>
                <a:pt x="357" y="238"/>
              </a:moveTo>
              <a:lnTo>
                <a:pt x="0" y="238"/>
              </a:lnTo>
              <a:lnTo>
                <a:pt x="0" y="173"/>
              </a:lnTo>
              <a:lnTo>
                <a:pt x="357" y="173"/>
              </a:lnTo>
              <a:lnTo>
                <a:pt x="357" y="238"/>
              </a:lnTo>
              <a:close/>
              <a:moveTo>
                <a:pt x="357" y="63"/>
              </a:moveTo>
              <a:lnTo>
                <a:pt x="0" y="63"/>
              </a:lnTo>
              <a:lnTo>
                <a:pt x="0" y="0"/>
              </a:lnTo>
              <a:lnTo>
                <a:pt x="357" y="0"/>
              </a:lnTo>
              <a:lnTo>
                <a:pt x="357" y="63"/>
              </a:lnTo>
              <a:close/>
            </a:path>
          </a:pathLst>
        </a:custGeom>
        <a:solidFill>
          <a:srgbClr val="000000"/>
        </a:solidFill>
        <a:ln w="9360">
          <a:solidFill>
            <a:srgbClr val="000000"/>
          </a:solidFill>
          <a:round/>
          <a:headEnd/>
          <a:tailEnd/>
        </a:ln>
      </xdr:spPr>
    </xdr:sp>
    <xdr:clientData/>
  </xdr:twoCellAnchor>
  <xdr:twoCellAnchor>
    <xdr:from>
      <xdr:col>15</xdr:col>
      <xdr:colOff>9525</xdr:colOff>
      <xdr:row>3</xdr:row>
      <xdr:rowOff>9525</xdr:rowOff>
    </xdr:from>
    <xdr:to>
      <xdr:col>15</xdr:col>
      <xdr:colOff>723900</xdr:colOff>
      <xdr:row>4</xdr:row>
      <xdr:rowOff>0</xdr:rowOff>
    </xdr:to>
    <xdr:pic>
      <xdr:nvPicPr>
        <xdr:cNvPr id="182046" name="Picture 1">
          <a:extLst>
            <a:ext uri="{FF2B5EF4-FFF2-40B4-BE49-F238E27FC236}">
              <a16:creationId xmlns:a16="http://schemas.microsoft.com/office/drawing/2014/main" id="{52E453DB-94FC-3BD8-447D-2E50FFF53E6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010650" y="857250"/>
          <a:ext cx="63817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133350</xdr:colOff>
      <xdr:row>3</xdr:row>
      <xdr:rowOff>304800</xdr:rowOff>
    </xdr:from>
    <xdr:to>
      <xdr:col>11</xdr:col>
      <xdr:colOff>476250</xdr:colOff>
      <xdr:row>3</xdr:row>
      <xdr:rowOff>647700</xdr:rowOff>
    </xdr:to>
    <xdr:pic>
      <xdr:nvPicPr>
        <xdr:cNvPr id="182047" name="Picture 7">
          <a:extLst>
            <a:ext uri="{FF2B5EF4-FFF2-40B4-BE49-F238E27FC236}">
              <a16:creationId xmlns:a16="http://schemas.microsoft.com/office/drawing/2014/main" id="{593D8CAB-FE98-2BA2-91D3-49CCF960A0D6}"/>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38925" y="1152525"/>
          <a:ext cx="3429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14</xdr:col>
      <xdr:colOff>133350</xdr:colOff>
      <xdr:row>3</xdr:row>
      <xdr:rowOff>295275</xdr:rowOff>
    </xdr:from>
    <xdr:to>
      <xdr:col>14</xdr:col>
      <xdr:colOff>476250</xdr:colOff>
      <xdr:row>3</xdr:row>
      <xdr:rowOff>638175</xdr:rowOff>
    </xdr:to>
    <xdr:pic>
      <xdr:nvPicPr>
        <xdr:cNvPr id="182048" name="Picture 8">
          <a:extLst>
            <a:ext uri="{FF2B5EF4-FFF2-40B4-BE49-F238E27FC236}">
              <a16:creationId xmlns:a16="http://schemas.microsoft.com/office/drawing/2014/main" id="{50315999-BDDF-9941-C027-EF4BEBCFDED4}"/>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486775" y="1143000"/>
          <a:ext cx="3429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15</xdr:col>
      <xdr:colOff>85725</xdr:colOff>
      <xdr:row>3</xdr:row>
      <xdr:rowOff>171450</xdr:rowOff>
    </xdr:from>
    <xdr:to>
      <xdr:col>15</xdr:col>
      <xdr:colOff>561975</xdr:colOff>
      <xdr:row>3</xdr:row>
      <xdr:rowOff>676275</xdr:rowOff>
    </xdr:to>
    <xdr:pic>
      <xdr:nvPicPr>
        <xdr:cNvPr id="182049" name="Picture 9">
          <a:extLst>
            <a:ext uri="{FF2B5EF4-FFF2-40B4-BE49-F238E27FC236}">
              <a16:creationId xmlns:a16="http://schemas.microsoft.com/office/drawing/2014/main" id="{9A8B227F-DBFD-A77B-943A-84CC00AB2024}"/>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086850" y="1019175"/>
          <a:ext cx="476250" cy="504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161925</xdr:colOff>
      <xdr:row>3</xdr:row>
      <xdr:rowOff>295275</xdr:rowOff>
    </xdr:from>
    <xdr:to>
      <xdr:col>10</xdr:col>
      <xdr:colOff>504825</xdr:colOff>
      <xdr:row>3</xdr:row>
      <xdr:rowOff>619125</xdr:rowOff>
    </xdr:to>
    <xdr:pic>
      <xdr:nvPicPr>
        <xdr:cNvPr id="182050" name="Picture 10">
          <a:extLst>
            <a:ext uri="{FF2B5EF4-FFF2-40B4-BE49-F238E27FC236}">
              <a16:creationId xmlns:a16="http://schemas.microsoft.com/office/drawing/2014/main" id="{45B083D5-E88D-8A49-A1EE-9258029C47E8}"/>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410200" y="1143000"/>
          <a:ext cx="97155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171450</xdr:colOff>
      <xdr:row>3</xdr:row>
      <xdr:rowOff>295275</xdr:rowOff>
    </xdr:from>
    <xdr:to>
      <xdr:col>9</xdr:col>
      <xdr:colOff>485775</xdr:colOff>
      <xdr:row>3</xdr:row>
      <xdr:rowOff>609600</xdr:rowOff>
    </xdr:to>
    <xdr:pic>
      <xdr:nvPicPr>
        <xdr:cNvPr id="182051" name="Picture 11">
          <a:extLst>
            <a:ext uri="{FF2B5EF4-FFF2-40B4-BE49-F238E27FC236}">
              <a16:creationId xmlns:a16="http://schemas.microsoft.com/office/drawing/2014/main" id="{F8E678D5-3944-180B-FB2A-573FAB054B0E}"/>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419725" y="1143000"/>
          <a:ext cx="314325"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10</xdr:col>
      <xdr:colOff>161925</xdr:colOff>
      <xdr:row>3</xdr:row>
      <xdr:rowOff>295275</xdr:rowOff>
    </xdr:from>
    <xdr:to>
      <xdr:col>10</xdr:col>
      <xdr:colOff>485775</xdr:colOff>
      <xdr:row>3</xdr:row>
      <xdr:rowOff>619125</xdr:rowOff>
    </xdr:to>
    <xdr:pic>
      <xdr:nvPicPr>
        <xdr:cNvPr id="182052" name="Picture 12">
          <a:extLst>
            <a:ext uri="{FF2B5EF4-FFF2-40B4-BE49-F238E27FC236}">
              <a16:creationId xmlns:a16="http://schemas.microsoft.com/office/drawing/2014/main" id="{FA19EC2C-912F-B1F2-17DB-2C41DD9DE7B0}"/>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6038850" y="1143000"/>
          <a:ext cx="32385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123825</xdr:colOff>
      <xdr:row>3</xdr:row>
      <xdr:rowOff>285750</xdr:rowOff>
    </xdr:from>
    <xdr:to>
      <xdr:col>13</xdr:col>
      <xdr:colOff>495300</xdr:colOff>
      <xdr:row>3</xdr:row>
      <xdr:rowOff>609600</xdr:rowOff>
    </xdr:to>
    <xdr:pic>
      <xdr:nvPicPr>
        <xdr:cNvPr id="182053" name="Picture 10">
          <a:extLst>
            <a:ext uri="{FF2B5EF4-FFF2-40B4-BE49-F238E27FC236}">
              <a16:creationId xmlns:a16="http://schemas.microsoft.com/office/drawing/2014/main" id="{BCCF0DAA-215C-F0E9-9F5B-F763AF6CD49D}"/>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277100" y="1133475"/>
          <a:ext cx="97155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133350</xdr:colOff>
      <xdr:row>3</xdr:row>
      <xdr:rowOff>285750</xdr:rowOff>
    </xdr:from>
    <xdr:to>
      <xdr:col>12</xdr:col>
      <xdr:colOff>447675</xdr:colOff>
      <xdr:row>3</xdr:row>
      <xdr:rowOff>600075</xdr:rowOff>
    </xdr:to>
    <xdr:pic>
      <xdr:nvPicPr>
        <xdr:cNvPr id="182054" name="Picture 11">
          <a:extLst>
            <a:ext uri="{FF2B5EF4-FFF2-40B4-BE49-F238E27FC236}">
              <a16:creationId xmlns:a16="http://schemas.microsoft.com/office/drawing/2014/main" id="{DBEC2BA5-16DE-52A0-89FA-C771533C9492}"/>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7286625" y="1133475"/>
          <a:ext cx="314325"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152400</xdr:colOff>
      <xdr:row>3</xdr:row>
      <xdr:rowOff>285750</xdr:rowOff>
    </xdr:from>
    <xdr:to>
      <xdr:col>13</xdr:col>
      <xdr:colOff>476250</xdr:colOff>
      <xdr:row>3</xdr:row>
      <xdr:rowOff>609600</xdr:rowOff>
    </xdr:to>
    <xdr:pic>
      <xdr:nvPicPr>
        <xdr:cNvPr id="182055" name="Picture 12">
          <a:extLst>
            <a:ext uri="{FF2B5EF4-FFF2-40B4-BE49-F238E27FC236}">
              <a16:creationId xmlns:a16="http://schemas.microsoft.com/office/drawing/2014/main" id="{2495F511-F986-ED53-314F-72DA5F0A1656}"/>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7905750" y="1133475"/>
          <a:ext cx="32385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9.xml><?xml version="1.0" encoding="utf-8"?>
<xdr:wsDr xmlns:xdr="http://schemas.openxmlformats.org/drawingml/2006/spreadsheetDrawing" xmlns:a="http://schemas.openxmlformats.org/drawingml/2006/main">
  <xdr:twoCellAnchor>
    <xdr:from>
      <xdr:col>15</xdr:col>
      <xdr:colOff>9525</xdr:colOff>
      <xdr:row>3</xdr:row>
      <xdr:rowOff>9525</xdr:rowOff>
    </xdr:from>
    <xdr:to>
      <xdr:col>15</xdr:col>
      <xdr:colOff>723900</xdr:colOff>
      <xdr:row>4</xdr:row>
      <xdr:rowOff>0</xdr:rowOff>
    </xdr:to>
    <xdr:pic>
      <xdr:nvPicPr>
        <xdr:cNvPr id="183063" name="Picture 1">
          <a:extLst>
            <a:ext uri="{FF2B5EF4-FFF2-40B4-BE49-F238E27FC236}">
              <a16:creationId xmlns:a16="http://schemas.microsoft.com/office/drawing/2014/main" id="{B303F6D3-BFAE-D223-376B-99BC4FF04A5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010650" y="857250"/>
          <a:ext cx="63817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476250</xdr:colOff>
      <xdr:row>5</xdr:row>
      <xdr:rowOff>28575</xdr:rowOff>
    </xdr:from>
    <xdr:to>
      <xdr:col>6</xdr:col>
      <xdr:colOff>523875</xdr:colOff>
      <xdr:row>5</xdr:row>
      <xdr:rowOff>228600</xdr:rowOff>
    </xdr:to>
    <xdr:sp macro="" textlink="">
      <xdr:nvSpPr>
        <xdr:cNvPr id="183064" name="Freeform 2">
          <a:extLst>
            <a:ext uri="{FF2B5EF4-FFF2-40B4-BE49-F238E27FC236}">
              <a16:creationId xmlns:a16="http://schemas.microsoft.com/office/drawing/2014/main" id="{EA979255-8500-1858-685E-501504A76564}"/>
            </a:ext>
          </a:extLst>
        </xdr:cNvPr>
        <xdr:cNvSpPr>
          <a:spLocks noChangeArrowheads="1"/>
        </xdr:cNvSpPr>
      </xdr:nvSpPr>
      <xdr:spPr bwMode="auto">
        <a:xfrm>
          <a:off x="4133850" y="1866900"/>
          <a:ext cx="47625" cy="200025"/>
        </a:xfrm>
        <a:custGeom>
          <a:avLst/>
          <a:gdLst>
            <a:gd name="T0" fmla="*/ 0 w 443"/>
            <a:gd name="T1" fmla="*/ 2147483646 h 554"/>
            <a:gd name="T2" fmla="*/ 0 w 443"/>
            <a:gd name="T3" fmla="*/ 0 h 554"/>
            <a:gd name="T4" fmla="*/ 2147483646 w 443"/>
            <a:gd name="T5" fmla="*/ 2147483646 h 554"/>
            <a:gd name="T6" fmla="*/ 0 w 443"/>
            <a:gd name="T7" fmla="*/ 2147483646 h 554"/>
            <a:gd name="T8" fmla="*/ 0 60000 65536"/>
            <a:gd name="T9" fmla="*/ 0 60000 65536"/>
            <a:gd name="T10" fmla="*/ 0 60000 65536"/>
            <a:gd name="T11" fmla="*/ 0 60000 65536"/>
            <a:gd name="T12" fmla="*/ 0 w 443"/>
            <a:gd name="T13" fmla="*/ 0 h 554"/>
            <a:gd name="T14" fmla="*/ 443 w 443"/>
            <a:gd name="T15" fmla="*/ 554 h 554"/>
          </a:gdLst>
          <a:ahLst/>
          <a:cxnLst>
            <a:cxn ang="T8">
              <a:pos x="T0" y="T1"/>
            </a:cxn>
            <a:cxn ang="T9">
              <a:pos x="T2" y="T3"/>
            </a:cxn>
            <a:cxn ang="T10">
              <a:pos x="T4" y="T5"/>
            </a:cxn>
            <a:cxn ang="T11">
              <a:pos x="T6" y="T7"/>
            </a:cxn>
          </a:cxnLst>
          <a:rect l="T12" t="T13" r="T14" b="T15"/>
          <a:pathLst>
            <a:path w="443" h="554">
              <a:moveTo>
                <a:pt x="0" y="553"/>
              </a:moveTo>
              <a:lnTo>
                <a:pt x="0" y="0"/>
              </a:lnTo>
              <a:lnTo>
                <a:pt x="442" y="278"/>
              </a:lnTo>
              <a:lnTo>
                <a:pt x="0" y="553"/>
              </a:lnTo>
            </a:path>
          </a:pathLst>
        </a:custGeom>
        <a:solidFill>
          <a:srgbClr val="FFFFFF"/>
        </a:solidFill>
        <a:ln w="9360">
          <a:solidFill>
            <a:srgbClr val="000000"/>
          </a:solidFill>
          <a:round/>
          <a:headEnd/>
          <a:tailEnd/>
        </a:ln>
      </xdr:spPr>
    </xdr:sp>
    <xdr:clientData/>
  </xdr:twoCellAnchor>
  <xdr:twoCellAnchor>
    <xdr:from>
      <xdr:col>6</xdr:col>
      <xdr:colOff>419100</xdr:colOff>
      <xdr:row>21</xdr:row>
      <xdr:rowOff>47625</xdr:rowOff>
    </xdr:from>
    <xdr:to>
      <xdr:col>6</xdr:col>
      <xdr:colOff>523875</xdr:colOff>
      <xdr:row>21</xdr:row>
      <xdr:rowOff>228600</xdr:rowOff>
    </xdr:to>
    <xdr:sp macro="" textlink="">
      <xdr:nvSpPr>
        <xdr:cNvPr id="183065" name="Freeform 3">
          <a:extLst>
            <a:ext uri="{FF2B5EF4-FFF2-40B4-BE49-F238E27FC236}">
              <a16:creationId xmlns:a16="http://schemas.microsoft.com/office/drawing/2014/main" id="{E6FE0148-CC4A-77C3-51AA-2D3283744765}"/>
            </a:ext>
          </a:extLst>
        </xdr:cNvPr>
        <xdr:cNvSpPr>
          <a:spLocks noChangeArrowheads="1"/>
        </xdr:cNvSpPr>
      </xdr:nvSpPr>
      <xdr:spPr bwMode="auto">
        <a:xfrm>
          <a:off x="4076700" y="6477000"/>
          <a:ext cx="104775" cy="180975"/>
        </a:xfrm>
        <a:custGeom>
          <a:avLst/>
          <a:gdLst>
            <a:gd name="T0" fmla="*/ 0 w 302"/>
            <a:gd name="T1" fmla="*/ 2147483646 h 502"/>
            <a:gd name="T2" fmla="*/ 0 w 302"/>
            <a:gd name="T3" fmla="*/ 0 h 502"/>
            <a:gd name="T4" fmla="*/ 2147483646 w 302"/>
            <a:gd name="T5" fmla="*/ 2147483646 h 502"/>
            <a:gd name="T6" fmla="*/ 0 w 302"/>
            <a:gd name="T7" fmla="*/ 2147483646 h 502"/>
            <a:gd name="T8" fmla="*/ 0 60000 65536"/>
            <a:gd name="T9" fmla="*/ 0 60000 65536"/>
            <a:gd name="T10" fmla="*/ 0 60000 65536"/>
            <a:gd name="T11" fmla="*/ 0 60000 65536"/>
            <a:gd name="T12" fmla="*/ 0 w 302"/>
            <a:gd name="T13" fmla="*/ 0 h 502"/>
            <a:gd name="T14" fmla="*/ 302 w 302"/>
            <a:gd name="T15" fmla="*/ 502 h 502"/>
          </a:gdLst>
          <a:ahLst/>
          <a:cxnLst>
            <a:cxn ang="T8">
              <a:pos x="T0" y="T1"/>
            </a:cxn>
            <a:cxn ang="T9">
              <a:pos x="T2" y="T3"/>
            </a:cxn>
            <a:cxn ang="T10">
              <a:pos x="T4" y="T5"/>
            </a:cxn>
            <a:cxn ang="T11">
              <a:pos x="T6" y="T7"/>
            </a:cxn>
          </a:cxnLst>
          <a:rect l="T12" t="T13" r="T14" b="T15"/>
          <a:pathLst>
            <a:path w="302" h="502">
              <a:moveTo>
                <a:pt x="0" y="501"/>
              </a:moveTo>
              <a:lnTo>
                <a:pt x="0" y="0"/>
              </a:lnTo>
              <a:lnTo>
                <a:pt x="301" y="252"/>
              </a:lnTo>
              <a:lnTo>
                <a:pt x="0" y="501"/>
              </a:lnTo>
            </a:path>
          </a:pathLst>
        </a:custGeom>
        <a:solidFill>
          <a:srgbClr val="FFFFFF"/>
        </a:solidFill>
        <a:ln w="9360">
          <a:solidFill>
            <a:srgbClr val="000000"/>
          </a:solidFill>
          <a:round/>
          <a:headEnd/>
          <a:tailEnd/>
        </a:ln>
      </xdr:spPr>
    </xdr:sp>
    <xdr:clientData/>
  </xdr:twoCellAnchor>
  <xdr:twoCellAnchor>
    <xdr:from>
      <xdr:col>6</xdr:col>
      <xdr:colOff>419100</xdr:colOff>
      <xdr:row>21</xdr:row>
      <xdr:rowOff>47625</xdr:rowOff>
    </xdr:from>
    <xdr:to>
      <xdr:col>6</xdr:col>
      <xdr:colOff>523875</xdr:colOff>
      <xdr:row>21</xdr:row>
      <xdr:rowOff>228600</xdr:rowOff>
    </xdr:to>
    <xdr:sp macro="" textlink="">
      <xdr:nvSpPr>
        <xdr:cNvPr id="183066" name="Freeform 18">
          <a:extLst>
            <a:ext uri="{FF2B5EF4-FFF2-40B4-BE49-F238E27FC236}">
              <a16:creationId xmlns:a16="http://schemas.microsoft.com/office/drawing/2014/main" id="{B55FC51F-476D-6F4B-081E-0D276B7E1765}"/>
            </a:ext>
          </a:extLst>
        </xdr:cNvPr>
        <xdr:cNvSpPr>
          <a:spLocks noChangeArrowheads="1"/>
        </xdr:cNvSpPr>
      </xdr:nvSpPr>
      <xdr:spPr bwMode="auto">
        <a:xfrm>
          <a:off x="4076700" y="6477000"/>
          <a:ext cx="104775" cy="180975"/>
        </a:xfrm>
        <a:custGeom>
          <a:avLst/>
          <a:gdLst>
            <a:gd name="T0" fmla="*/ 0 w 302"/>
            <a:gd name="T1" fmla="*/ 2147483646 h 502"/>
            <a:gd name="T2" fmla="*/ 0 w 302"/>
            <a:gd name="T3" fmla="*/ 0 h 502"/>
            <a:gd name="T4" fmla="*/ 2147483646 w 302"/>
            <a:gd name="T5" fmla="*/ 2147483646 h 502"/>
            <a:gd name="T6" fmla="*/ 0 w 302"/>
            <a:gd name="T7" fmla="*/ 2147483646 h 502"/>
            <a:gd name="T8" fmla="*/ 0 60000 65536"/>
            <a:gd name="T9" fmla="*/ 0 60000 65536"/>
            <a:gd name="T10" fmla="*/ 0 60000 65536"/>
            <a:gd name="T11" fmla="*/ 0 60000 65536"/>
            <a:gd name="T12" fmla="*/ 0 w 302"/>
            <a:gd name="T13" fmla="*/ 0 h 502"/>
            <a:gd name="T14" fmla="*/ 302 w 302"/>
            <a:gd name="T15" fmla="*/ 502 h 502"/>
          </a:gdLst>
          <a:ahLst/>
          <a:cxnLst>
            <a:cxn ang="T8">
              <a:pos x="T0" y="T1"/>
            </a:cxn>
            <a:cxn ang="T9">
              <a:pos x="T2" y="T3"/>
            </a:cxn>
            <a:cxn ang="T10">
              <a:pos x="T4" y="T5"/>
            </a:cxn>
            <a:cxn ang="T11">
              <a:pos x="T6" y="T7"/>
            </a:cxn>
          </a:cxnLst>
          <a:rect l="T12" t="T13" r="T14" b="T15"/>
          <a:pathLst>
            <a:path w="302" h="502">
              <a:moveTo>
                <a:pt x="0" y="501"/>
              </a:moveTo>
              <a:lnTo>
                <a:pt x="0" y="0"/>
              </a:lnTo>
              <a:lnTo>
                <a:pt x="301" y="252"/>
              </a:lnTo>
              <a:lnTo>
                <a:pt x="0" y="501"/>
              </a:lnTo>
            </a:path>
          </a:pathLst>
        </a:custGeom>
        <a:solidFill>
          <a:srgbClr val="FFFFFF"/>
        </a:solidFill>
        <a:ln w="9360">
          <a:solidFill>
            <a:srgbClr val="000000"/>
          </a:solidFill>
          <a:round/>
          <a:headEnd/>
          <a:tailEnd/>
        </a:ln>
      </xdr:spPr>
    </xdr:sp>
    <xdr:clientData/>
  </xdr:twoCellAnchor>
  <xdr:twoCellAnchor>
    <xdr:from>
      <xdr:col>12</xdr:col>
      <xdr:colOff>438150</xdr:colOff>
      <xdr:row>26</xdr:row>
      <xdr:rowOff>47625</xdr:rowOff>
    </xdr:from>
    <xdr:to>
      <xdr:col>13</xdr:col>
      <xdr:colOff>57150</xdr:colOff>
      <xdr:row>26</xdr:row>
      <xdr:rowOff>133350</xdr:rowOff>
    </xdr:to>
    <xdr:sp macro="" textlink="">
      <xdr:nvSpPr>
        <xdr:cNvPr id="183067" name="Freeform 19">
          <a:extLst>
            <a:ext uri="{FF2B5EF4-FFF2-40B4-BE49-F238E27FC236}">
              <a16:creationId xmlns:a16="http://schemas.microsoft.com/office/drawing/2014/main" id="{4BC793C5-35B9-CEA7-B716-A4342BDA26C2}"/>
            </a:ext>
          </a:extLst>
        </xdr:cNvPr>
        <xdr:cNvSpPr>
          <a:spLocks noChangeArrowheads="1"/>
        </xdr:cNvSpPr>
      </xdr:nvSpPr>
      <xdr:spPr bwMode="auto">
        <a:xfrm>
          <a:off x="7591425" y="7134225"/>
          <a:ext cx="219075" cy="0"/>
        </a:xfrm>
        <a:custGeom>
          <a:avLst/>
          <a:gdLst>
            <a:gd name="T0" fmla="*/ 2147483646 w 358"/>
            <a:gd name="T1" fmla="*/ 0 h 239"/>
            <a:gd name="T2" fmla="*/ 0 w 358"/>
            <a:gd name="T3" fmla="*/ 0 h 239"/>
            <a:gd name="T4" fmla="*/ 0 w 358"/>
            <a:gd name="T5" fmla="*/ 0 h 239"/>
            <a:gd name="T6" fmla="*/ 2147483646 w 358"/>
            <a:gd name="T7" fmla="*/ 0 h 239"/>
            <a:gd name="T8" fmla="*/ 2147483646 w 358"/>
            <a:gd name="T9" fmla="*/ 0 h 239"/>
            <a:gd name="T10" fmla="*/ 2147483646 w 358"/>
            <a:gd name="T11" fmla="*/ 0 h 239"/>
            <a:gd name="T12" fmla="*/ 0 w 358"/>
            <a:gd name="T13" fmla="*/ 0 h 239"/>
            <a:gd name="T14" fmla="*/ 0 w 358"/>
            <a:gd name="T15" fmla="*/ 0 h 239"/>
            <a:gd name="T16" fmla="*/ 2147483646 w 358"/>
            <a:gd name="T17" fmla="*/ 0 h 239"/>
            <a:gd name="T18" fmla="*/ 2147483646 w 358"/>
            <a:gd name="T19" fmla="*/ 0 h 239"/>
            <a:gd name="T20" fmla="*/ 0 60000 65536"/>
            <a:gd name="T21" fmla="*/ 0 60000 65536"/>
            <a:gd name="T22" fmla="*/ 0 60000 65536"/>
            <a:gd name="T23" fmla="*/ 0 60000 65536"/>
            <a:gd name="T24" fmla="*/ 0 60000 65536"/>
            <a:gd name="T25" fmla="*/ 0 60000 65536"/>
            <a:gd name="T26" fmla="*/ 0 60000 65536"/>
            <a:gd name="T27" fmla="*/ 0 60000 65536"/>
            <a:gd name="T28" fmla="*/ 0 60000 65536"/>
            <a:gd name="T29" fmla="*/ 0 60000 65536"/>
            <a:gd name="T30" fmla="*/ 0 w 358"/>
            <a:gd name="T31" fmla="*/ 0 h 239"/>
            <a:gd name="T32" fmla="*/ 358 w 358"/>
            <a:gd name="T33" fmla="*/ 0 h 239"/>
          </a:gdLst>
          <a:ahLst/>
          <a:cxnLst>
            <a:cxn ang="T20">
              <a:pos x="T0" y="T1"/>
            </a:cxn>
            <a:cxn ang="T21">
              <a:pos x="T2" y="T3"/>
            </a:cxn>
            <a:cxn ang="T22">
              <a:pos x="T4" y="T5"/>
            </a:cxn>
            <a:cxn ang="T23">
              <a:pos x="T6" y="T7"/>
            </a:cxn>
            <a:cxn ang="T24">
              <a:pos x="T8" y="T9"/>
            </a:cxn>
            <a:cxn ang="T25">
              <a:pos x="T10" y="T11"/>
            </a:cxn>
            <a:cxn ang="T26">
              <a:pos x="T12" y="T13"/>
            </a:cxn>
            <a:cxn ang="T27">
              <a:pos x="T14" y="T15"/>
            </a:cxn>
            <a:cxn ang="T28">
              <a:pos x="T16" y="T17"/>
            </a:cxn>
            <a:cxn ang="T29">
              <a:pos x="T18" y="T19"/>
            </a:cxn>
          </a:cxnLst>
          <a:rect l="T30" t="T31" r="T32" b="T33"/>
          <a:pathLst>
            <a:path w="358" h="239">
              <a:moveTo>
                <a:pt x="357" y="238"/>
              </a:moveTo>
              <a:lnTo>
                <a:pt x="0" y="238"/>
              </a:lnTo>
              <a:lnTo>
                <a:pt x="0" y="173"/>
              </a:lnTo>
              <a:lnTo>
                <a:pt x="357" y="173"/>
              </a:lnTo>
              <a:lnTo>
                <a:pt x="357" y="238"/>
              </a:lnTo>
              <a:close/>
              <a:moveTo>
                <a:pt x="357" y="63"/>
              </a:moveTo>
              <a:lnTo>
                <a:pt x="0" y="63"/>
              </a:lnTo>
              <a:lnTo>
                <a:pt x="0" y="0"/>
              </a:lnTo>
              <a:lnTo>
                <a:pt x="357" y="0"/>
              </a:lnTo>
              <a:lnTo>
                <a:pt x="357" y="63"/>
              </a:lnTo>
              <a:close/>
            </a:path>
          </a:pathLst>
        </a:custGeom>
        <a:solidFill>
          <a:srgbClr val="000000"/>
        </a:solidFill>
        <a:ln w="9360">
          <a:solidFill>
            <a:srgbClr val="000000"/>
          </a:solidFill>
          <a:round/>
          <a:headEnd/>
          <a:tailEnd/>
        </a:ln>
      </xdr:spPr>
    </xdr:sp>
    <xdr:clientData/>
  </xdr:twoCellAnchor>
  <xdr:twoCellAnchor>
    <xdr:from>
      <xdr:col>12</xdr:col>
      <xdr:colOff>438150</xdr:colOff>
      <xdr:row>26</xdr:row>
      <xdr:rowOff>47625</xdr:rowOff>
    </xdr:from>
    <xdr:to>
      <xdr:col>13</xdr:col>
      <xdr:colOff>57150</xdr:colOff>
      <xdr:row>26</xdr:row>
      <xdr:rowOff>133350</xdr:rowOff>
    </xdr:to>
    <xdr:sp macro="" textlink="">
      <xdr:nvSpPr>
        <xdr:cNvPr id="183068" name="Freeform 20">
          <a:extLst>
            <a:ext uri="{FF2B5EF4-FFF2-40B4-BE49-F238E27FC236}">
              <a16:creationId xmlns:a16="http://schemas.microsoft.com/office/drawing/2014/main" id="{0C276B6D-D79C-F5DE-1BE2-7B44385CE672}"/>
            </a:ext>
          </a:extLst>
        </xdr:cNvPr>
        <xdr:cNvSpPr>
          <a:spLocks noChangeArrowheads="1"/>
        </xdr:cNvSpPr>
      </xdr:nvSpPr>
      <xdr:spPr bwMode="auto">
        <a:xfrm>
          <a:off x="7591425" y="7134225"/>
          <a:ext cx="219075" cy="0"/>
        </a:xfrm>
        <a:custGeom>
          <a:avLst/>
          <a:gdLst>
            <a:gd name="T0" fmla="*/ 2147483646 w 358"/>
            <a:gd name="T1" fmla="*/ 0 h 239"/>
            <a:gd name="T2" fmla="*/ 0 w 358"/>
            <a:gd name="T3" fmla="*/ 0 h 239"/>
            <a:gd name="T4" fmla="*/ 0 w 358"/>
            <a:gd name="T5" fmla="*/ 0 h 239"/>
            <a:gd name="T6" fmla="*/ 2147483646 w 358"/>
            <a:gd name="T7" fmla="*/ 0 h 239"/>
            <a:gd name="T8" fmla="*/ 2147483646 w 358"/>
            <a:gd name="T9" fmla="*/ 0 h 239"/>
            <a:gd name="T10" fmla="*/ 2147483646 w 358"/>
            <a:gd name="T11" fmla="*/ 0 h 239"/>
            <a:gd name="T12" fmla="*/ 0 w 358"/>
            <a:gd name="T13" fmla="*/ 0 h 239"/>
            <a:gd name="T14" fmla="*/ 0 w 358"/>
            <a:gd name="T15" fmla="*/ 0 h 239"/>
            <a:gd name="T16" fmla="*/ 2147483646 w 358"/>
            <a:gd name="T17" fmla="*/ 0 h 239"/>
            <a:gd name="T18" fmla="*/ 2147483646 w 358"/>
            <a:gd name="T19" fmla="*/ 0 h 239"/>
            <a:gd name="T20" fmla="*/ 0 60000 65536"/>
            <a:gd name="T21" fmla="*/ 0 60000 65536"/>
            <a:gd name="T22" fmla="*/ 0 60000 65536"/>
            <a:gd name="T23" fmla="*/ 0 60000 65536"/>
            <a:gd name="T24" fmla="*/ 0 60000 65536"/>
            <a:gd name="T25" fmla="*/ 0 60000 65536"/>
            <a:gd name="T26" fmla="*/ 0 60000 65536"/>
            <a:gd name="T27" fmla="*/ 0 60000 65536"/>
            <a:gd name="T28" fmla="*/ 0 60000 65536"/>
            <a:gd name="T29" fmla="*/ 0 60000 65536"/>
            <a:gd name="T30" fmla="*/ 0 w 358"/>
            <a:gd name="T31" fmla="*/ 0 h 239"/>
            <a:gd name="T32" fmla="*/ 358 w 358"/>
            <a:gd name="T33" fmla="*/ 0 h 239"/>
          </a:gdLst>
          <a:ahLst/>
          <a:cxnLst>
            <a:cxn ang="T20">
              <a:pos x="T0" y="T1"/>
            </a:cxn>
            <a:cxn ang="T21">
              <a:pos x="T2" y="T3"/>
            </a:cxn>
            <a:cxn ang="T22">
              <a:pos x="T4" y="T5"/>
            </a:cxn>
            <a:cxn ang="T23">
              <a:pos x="T6" y="T7"/>
            </a:cxn>
            <a:cxn ang="T24">
              <a:pos x="T8" y="T9"/>
            </a:cxn>
            <a:cxn ang="T25">
              <a:pos x="T10" y="T11"/>
            </a:cxn>
            <a:cxn ang="T26">
              <a:pos x="T12" y="T13"/>
            </a:cxn>
            <a:cxn ang="T27">
              <a:pos x="T14" y="T15"/>
            </a:cxn>
            <a:cxn ang="T28">
              <a:pos x="T16" y="T17"/>
            </a:cxn>
            <a:cxn ang="T29">
              <a:pos x="T18" y="T19"/>
            </a:cxn>
          </a:cxnLst>
          <a:rect l="T30" t="T31" r="T32" b="T33"/>
          <a:pathLst>
            <a:path w="358" h="239">
              <a:moveTo>
                <a:pt x="357" y="238"/>
              </a:moveTo>
              <a:lnTo>
                <a:pt x="0" y="238"/>
              </a:lnTo>
              <a:lnTo>
                <a:pt x="0" y="173"/>
              </a:lnTo>
              <a:lnTo>
                <a:pt x="357" y="173"/>
              </a:lnTo>
              <a:lnTo>
                <a:pt x="357" y="238"/>
              </a:lnTo>
              <a:close/>
              <a:moveTo>
                <a:pt x="357" y="63"/>
              </a:moveTo>
              <a:lnTo>
                <a:pt x="0" y="63"/>
              </a:lnTo>
              <a:lnTo>
                <a:pt x="0" y="0"/>
              </a:lnTo>
              <a:lnTo>
                <a:pt x="357" y="0"/>
              </a:lnTo>
              <a:lnTo>
                <a:pt x="357" y="63"/>
              </a:lnTo>
              <a:close/>
            </a:path>
          </a:pathLst>
        </a:custGeom>
        <a:solidFill>
          <a:srgbClr val="000000"/>
        </a:solidFill>
        <a:ln w="9360">
          <a:solidFill>
            <a:srgbClr val="000000"/>
          </a:solidFill>
          <a:round/>
          <a:headEnd/>
          <a:tailEnd/>
        </a:ln>
      </xdr:spPr>
    </xdr:sp>
    <xdr:clientData/>
  </xdr:twoCellAnchor>
  <xdr:twoCellAnchor>
    <xdr:from>
      <xdr:col>12</xdr:col>
      <xdr:colOff>438150</xdr:colOff>
      <xdr:row>26</xdr:row>
      <xdr:rowOff>47625</xdr:rowOff>
    </xdr:from>
    <xdr:to>
      <xdr:col>13</xdr:col>
      <xdr:colOff>57150</xdr:colOff>
      <xdr:row>26</xdr:row>
      <xdr:rowOff>133350</xdr:rowOff>
    </xdr:to>
    <xdr:sp macro="" textlink="">
      <xdr:nvSpPr>
        <xdr:cNvPr id="183069" name="Freeform 44">
          <a:extLst>
            <a:ext uri="{FF2B5EF4-FFF2-40B4-BE49-F238E27FC236}">
              <a16:creationId xmlns:a16="http://schemas.microsoft.com/office/drawing/2014/main" id="{43DF6BE9-0C8F-8D4F-9633-8F08D5BCDC0F}"/>
            </a:ext>
          </a:extLst>
        </xdr:cNvPr>
        <xdr:cNvSpPr>
          <a:spLocks noChangeArrowheads="1"/>
        </xdr:cNvSpPr>
      </xdr:nvSpPr>
      <xdr:spPr bwMode="auto">
        <a:xfrm>
          <a:off x="7591425" y="7134225"/>
          <a:ext cx="219075" cy="0"/>
        </a:xfrm>
        <a:custGeom>
          <a:avLst/>
          <a:gdLst>
            <a:gd name="T0" fmla="*/ 2147483646 w 358"/>
            <a:gd name="T1" fmla="*/ 0 h 239"/>
            <a:gd name="T2" fmla="*/ 0 w 358"/>
            <a:gd name="T3" fmla="*/ 0 h 239"/>
            <a:gd name="T4" fmla="*/ 0 w 358"/>
            <a:gd name="T5" fmla="*/ 0 h 239"/>
            <a:gd name="T6" fmla="*/ 2147483646 w 358"/>
            <a:gd name="T7" fmla="*/ 0 h 239"/>
            <a:gd name="T8" fmla="*/ 2147483646 w 358"/>
            <a:gd name="T9" fmla="*/ 0 h 239"/>
            <a:gd name="T10" fmla="*/ 2147483646 w 358"/>
            <a:gd name="T11" fmla="*/ 0 h 239"/>
            <a:gd name="T12" fmla="*/ 0 w 358"/>
            <a:gd name="T13" fmla="*/ 0 h 239"/>
            <a:gd name="T14" fmla="*/ 0 w 358"/>
            <a:gd name="T15" fmla="*/ 0 h 239"/>
            <a:gd name="T16" fmla="*/ 2147483646 w 358"/>
            <a:gd name="T17" fmla="*/ 0 h 239"/>
            <a:gd name="T18" fmla="*/ 2147483646 w 358"/>
            <a:gd name="T19" fmla="*/ 0 h 239"/>
            <a:gd name="T20" fmla="*/ 0 60000 65536"/>
            <a:gd name="T21" fmla="*/ 0 60000 65536"/>
            <a:gd name="T22" fmla="*/ 0 60000 65536"/>
            <a:gd name="T23" fmla="*/ 0 60000 65536"/>
            <a:gd name="T24" fmla="*/ 0 60000 65536"/>
            <a:gd name="T25" fmla="*/ 0 60000 65536"/>
            <a:gd name="T26" fmla="*/ 0 60000 65536"/>
            <a:gd name="T27" fmla="*/ 0 60000 65536"/>
            <a:gd name="T28" fmla="*/ 0 60000 65536"/>
            <a:gd name="T29" fmla="*/ 0 60000 65536"/>
            <a:gd name="T30" fmla="*/ 0 w 358"/>
            <a:gd name="T31" fmla="*/ 0 h 239"/>
            <a:gd name="T32" fmla="*/ 358 w 358"/>
            <a:gd name="T33" fmla="*/ 0 h 239"/>
          </a:gdLst>
          <a:ahLst/>
          <a:cxnLst>
            <a:cxn ang="T20">
              <a:pos x="T0" y="T1"/>
            </a:cxn>
            <a:cxn ang="T21">
              <a:pos x="T2" y="T3"/>
            </a:cxn>
            <a:cxn ang="T22">
              <a:pos x="T4" y="T5"/>
            </a:cxn>
            <a:cxn ang="T23">
              <a:pos x="T6" y="T7"/>
            </a:cxn>
            <a:cxn ang="T24">
              <a:pos x="T8" y="T9"/>
            </a:cxn>
            <a:cxn ang="T25">
              <a:pos x="T10" y="T11"/>
            </a:cxn>
            <a:cxn ang="T26">
              <a:pos x="T12" y="T13"/>
            </a:cxn>
            <a:cxn ang="T27">
              <a:pos x="T14" y="T15"/>
            </a:cxn>
            <a:cxn ang="T28">
              <a:pos x="T16" y="T17"/>
            </a:cxn>
            <a:cxn ang="T29">
              <a:pos x="T18" y="T19"/>
            </a:cxn>
          </a:cxnLst>
          <a:rect l="T30" t="T31" r="T32" b="T33"/>
          <a:pathLst>
            <a:path w="358" h="239">
              <a:moveTo>
                <a:pt x="357" y="238"/>
              </a:moveTo>
              <a:lnTo>
                <a:pt x="0" y="238"/>
              </a:lnTo>
              <a:lnTo>
                <a:pt x="0" y="173"/>
              </a:lnTo>
              <a:lnTo>
                <a:pt x="357" y="173"/>
              </a:lnTo>
              <a:lnTo>
                <a:pt x="357" y="238"/>
              </a:lnTo>
              <a:close/>
              <a:moveTo>
                <a:pt x="357" y="63"/>
              </a:moveTo>
              <a:lnTo>
                <a:pt x="0" y="63"/>
              </a:lnTo>
              <a:lnTo>
                <a:pt x="0" y="0"/>
              </a:lnTo>
              <a:lnTo>
                <a:pt x="357" y="0"/>
              </a:lnTo>
              <a:lnTo>
                <a:pt x="357" y="63"/>
              </a:lnTo>
              <a:close/>
            </a:path>
          </a:pathLst>
        </a:custGeom>
        <a:solidFill>
          <a:srgbClr val="000000"/>
        </a:solidFill>
        <a:ln w="9360">
          <a:solidFill>
            <a:srgbClr val="000000"/>
          </a:solidFill>
          <a:round/>
          <a:headEnd/>
          <a:tailEnd/>
        </a:ln>
      </xdr:spPr>
    </xdr:sp>
    <xdr:clientData/>
  </xdr:twoCellAnchor>
  <xdr:twoCellAnchor>
    <xdr:from>
      <xdr:col>15</xdr:col>
      <xdr:colOff>9525</xdr:colOff>
      <xdr:row>3</xdr:row>
      <xdr:rowOff>9525</xdr:rowOff>
    </xdr:from>
    <xdr:to>
      <xdr:col>15</xdr:col>
      <xdr:colOff>723900</xdr:colOff>
      <xdr:row>4</xdr:row>
      <xdr:rowOff>0</xdr:rowOff>
    </xdr:to>
    <xdr:pic>
      <xdr:nvPicPr>
        <xdr:cNvPr id="183070" name="Picture 1">
          <a:extLst>
            <a:ext uri="{FF2B5EF4-FFF2-40B4-BE49-F238E27FC236}">
              <a16:creationId xmlns:a16="http://schemas.microsoft.com/office/drawing/2014/main" id="{BD0C7A23-4FF1-7C67-DF85-F4FD93CA622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010650" y="857250"/>
          <a:ext cx="63817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133350</xdr:colOff>
      <xdr:row>3</xdr:row>
      <xdr:rowOff>304800</xdr:rowOff>
    </xdr:from>
    <xdr:to>
      <xdr:col>11</xdr:col>
      <xdr:colOff>476250</xdr:colOff>
      <xdr:row>3</xdr:row>
      <xdr:rowOff>647700</xdr:rowOff>
    </xdr:to>
    <xdr:pic>
      <xdr:nvPicPr>
        <xdr:cNvPr id="183071" name="Picture 7">
          <a:extLst>
            <a:ext uri="{FF2B5EF4-FFF2-40B4-BE49-F238E27FC236}">
              <a16:creationId xmlns:a16="http://schemas.microsoft.com/office/drawing/2014/main" id="{130E1EC4-AE2F-3AED-442E-D786DEB1B9C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38925" y="1152525"/>
          <a:ext cx="3429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14</xdr:col>
      <xdr:colOff>133350</xdr:colOff>
      <xdr:row>3</xdr:row>
      <xdr:rowOff>295275</xdr:rowOff>
    </xdr:from>
    <xdr:to>
      <xdr:col>14</xdr:col>
      <xdr:colOff>476250</xdr:colOff>
      <xdr:row>3</xdr:row>
      <xdr:rowOff>638175</xdr:rowOff>
    </xdr:to>
    <xdr:pic>
      <xdr:nvPicPr>
        <xdr:cNvPr id="183072" name="Picture 8">
          <a:extLst>
            <a:ext uri="{FF2B5EF4-FFF2-40B4-BE49-F238E27FC236}">
              <a16:creationId xmlns:a16="http://schemas.microsoft.com/office/drawing/2014/main" id="{48E77954-545C-395A-5BFD-1B7AE63D107E}"/>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486775" y="1143000"/>
          <a:ext cx="3429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15</xdr:col>
      <xdr:colOff>85725</xdr:colOff>
      <xdr:row>3</xdr:row>
      <xdr:rowOff>171450</xdr:rowOff>
    </xdr:from>
    <xdr:to>
      <xdr:col>15</xdr:col>
      <xdr:colOff>561975</xdr:colOff>
      <xdr:row>3</xdr:row>
      <xdr:rowOff>676275</xdr:rowOff>
    </xdr:to>
    <xdr:pic>
      <xdr:nvPicPr>
        <xdr:cNvPr id="183073" name="Picture 9">
          <a:extLst>
            <a:ext uri="{FF2B5EF4-FFF2-40B4-BE49-F238E27FC236}">
              <a16:creationId xmlns:a16="http://schemas.microsoft.com/office/drawing/2014/main" id="{7AA8D0B7-C415-B2CE-7942-10EE012F165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086850" y="1019175"/>
          <a:ext cx="476250" cy="504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161925</xdr:colOff>
      <xdr:row>3</xdr:row>
      <xdr:rowOff>295275</xdr:rowOff>
    </xdr:from>
    <xdr:to>
      <xdr:col>10</xdr:col>
      <xdr:colOff>504825</xdr:colOff>
      <xdr:row>3</xdr:row>
      <xdr:rowOff>619125</xdr:rowOff>
    </xdr:to>
    <xdr:pic>
      <xdr:nvPicPr>
        <xdr:cNvPr id="183074" name="Picture 10">
          <a:extLst>
            <a:ext uri="{FF2B5EF4-FFF2-40B4-BE49-F238E27FC236}">
              <a16:creationId xmlns:a16="http://schemas.microsoft.com/office/drawing/2014/main" id="{8A306D3C-33DD-0E10-778A-08A06E5066A8}"/>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410200" y="1143000"/>
          <a:ext cx="97155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171450</xdr:colOff>
      <xdr:row>3</xdr:row>
      <xdr:rowOff>295275</xdr:rowOff>
    </xdr:from>
    <xdr:to>
      <xdr:col>9</xdr:col>
      <xdr:colOff>485775</xdr:colOff>
      <xdr:row>3</xdr:row>
      <xdr:rowOff>609600</xdr:rowOff>
    </xdr:to>
    <xdr:pic>
      <xdr:nvPicPr>
        <xdr:cNvPr id="183075" name="Picture 11">
          <a:extLst>
            <a:ext uri="{FF2B5EF4-FFF2-40B4-BE49-F238E27FC236}">
              <a16:creationId xmlns:a16="http://schemas.microsoft.com/office/drawing/2014/main" id="{0D93E90A-9E11-415F-23D5-3A0C80757DD3}"/>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419725" y="1143000"/>
          <a:ext cx="314325"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10</xdr:col>
      <xdr:colOff>161925</xdr:colOff>
      <xdr:row>3</xdr:row>
      <xdr:rowOff>295275</xdr:rowOff>
    </xdr:from>
    <xdr:to>
      <xdr:col>10</xdr:col>
      <xdr:colOff>485775</xdr:colOff>
      <xdr:row>3</xdr:row>
      <xdr:rowOff>619125</xdr:rowOff>
    </xdr:to>
    <xdr:pic>
      <xdr:nvPicPr>
        <xdr:cNvPr id="183076" name="Picture 12">
          <a:extLst>
            <a:ext uri="{FF2B5EF4-FFF2-40B4-BE49-F238E27FC236}">
              <a16:creationId xmlns:a16="http://schemas.microsoft.com/office/drawing/2014/main" id="{09EF1DDD-4B73-FF75-81B8-67967EC5EAB0}"/>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6038850" y="1143000"/>
          <a:ext cx="32385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123825</xdr:colOff>
      <xdr:row>3</xdr:row>
      <xdr:rowOff>285750</xdr:rowOff>
    </xdr:from>
    <xdr:to>
      <xdr:col>13</xdr:col>
      <xdr:colOff>495300</xdr:colOff>
      <xdr:row>3</xdr:row>
      <xdr:rowOff>609600</xdr:rowOff>
    </xdr:to>
    <xdr:pic>
      <xdr:nvPicPr>
        <xdr:cNvPr id="183077" name="Picture 10">
          <a:extLst>
            <a:ext uri="{FF2B5EF4-FFF2-40B4-BE49-F238E27FC236}">
              <a16:creationId xmlns:a16="http://schemas.microsoft.com/office/drawing/2014/main" id="{83CD8090-6E7E-42D4-D27A-41FEC0471F43}"/>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277100" y="1133475"/>
          <a:ext cx="97155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133350</xdr:colOff>
      <xdr:row>3</xdr:row>
      <xdr:rowOff>285750</xdr:rowOff>
    </xdr:from>
    <xdr:to>
      <xdr:col>12</xdr:col>
      <xdr:colOff>447675</xdr:colOff>
      <xdr:row>3</xdr:row>
      <xdr:rowOff>600075</xdr:rowOff>
    </xdr:to>
    <xdr:pic>
      <xdr:nvPicPr>
        <xdr:cNvPr id="183078" name="Picture 11">
          <a:extLst>
            <a:ext uri="{FF2B5EF4-FFF2-40B4-BE49-F238E27FC236}">
              <a16:creationId xmlns:a16="http://schemas.microsoft.com/office/drawing/2014/main" id="{6A00F6A1-0E01-D740-C55D-FF917B36E2DF}"/>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7286625" y="1133475"/>
          <a:ext cx="314325"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152400</xdr:colOff>
      <xdr:row>3</xdr:row>
      <xdr:rowOff>285750</xdr:rowOff>
    </xdr:from>
    <xdr:to>
      <xdr:col>13</xdr:col>
      <xdr:colOff>476250</xdr:colOff>
      <xdr:row>3</xdr:row>
      <xdr:rowOff>609600</xdr:rowOff>
    </xdr:to>
    <xdr:pic>
      <xdr:nvPicPr>
        <xdr:cNvPr id="183079" name="Picture 12">
          <a:extLst>
            <a:ext uri="{FF2B5EF4-FFF2-40B4-BE49-F238E27FC236}">
              <a16:creationId xmlns:a16="http://schemas.microsoft.com/office/drawing/2014/main" id="{9A6E6E4F-802E-BEE7-9BE8-4283D49941F1}"/>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7905750" y="1133475"/>
          <a:ext cx="32385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0.xml><?xml version="1.0" encoding="utf-8"?>
<xdr:wsDr xmlns:xdr="http://schemas.openxmlformats.org/drawingml/2006/spreadsheetDrawing" xmlns:a="http://schemas.openxmlformats.org/drawingml/2006/main">
  <xdr:twoCellAnchor>
    <xdr:from>
      <xdr:col>15</xdr:col>
      <xdr:colOff>9525</xdr:colOff>
      <xdr:row>3</xdr:row>
      <xdr:rowOff>9525</xdr:rowOff>
    </xdr:from>
    <xdr:to>
      <xdr:col>15</xdr:col>
      <xdr:colOff>723900</xdr:colOff>
      <xdr:row>4</xdr:row>
      <xdr:rowOff>0</xdr:rowOff>
    </xdr:to>
    <xdr:pic>
      <xdr:nvPicPr>
        <xdr:cNvPr id="184088" name="Picture 1">
          <a:extLst>
            <a:ext uri="{FF2B5EF4-FFF2-40B4-BE49-F238E27FC236}">
              <a16:creationId xmlns:a16="http://schemas.microsoft.com/office/drawing/2014/main" id="{4D72FD81-558D-AFB4-5F7B-58DE4588B1F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010650" y="857250"/>
          <a:ext cx="63817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476250</xdr:colOff>
      <xdr:row>5</xdr:row>
      <xdr:rowOff>28575</xdr:rowOff>
    </xdr:from>
    <xdr:to>
      <xdr:col>6</xdr:col>
      <xdr:colOff>523875</xdr:colOff>
      <xdr:row>5</xdr:row>
      <xdr:rowOff>228600</xdr:rowOff>
    </xdr:to>
    <xdr:sp macro="" textlink="">
      <xdr:nvSpPr>
        <xdr:cNvPr id="184089" name="Freeform 2">
          <a:extLst>
            <a:ext uri="{FF2B5EF4-FFF2-40B4-BE49-F238E27FC236}">
              <a16:creationId xmlns:a16="http://schemas.microsoft.com/office/drawing/2014/main" id="{7F00F0B0-8933-22C4-E16E-64A55C470072}"/>
            </a:ext>
          </a:extLst>
        </xdr:cNvPr>
        <xdr:cNvSpPr>
          <a:spLocks noChangeArrowheads="1"/>
        </xdr:cNvSpPr>
      </xdr:nvSpPr>
      <xdr:spPr bwMode="auto">
        <a:xfrm>
          <a:off x="4133850" y="1866900"/>
          <a:ext cx="47625" cy="200025"/>
        </a:xfrm>
        <a:custGeom>
          <a:avLst/>
          <a:gdLst>
            <a:gd name="T0" fmla="*/ 0 w 443"/>
            <a:gd name="T1" fmla="*/ 2147483646 h 554"/>
            <a:gd name="T2" fmla="*/ 0 w 443"/>
            <a:gd name="T3" fmla="*/ 0 h 554"/>
            <a:gd name="T4" fmla="*/ 2147483646 w 443"/>
            <a:gd name="T5" fmla="*/ 2147483646 h 554"/>
            <a:gd name="T6" fmla="*/ 0 w 443"/>
            <a:gd name="T7" fmla="*/ 2147483646 h 554"/>
            <a:gd name="T8" fmla="*/ 0 60000 65536"/>
            <a:gd name="T9" fmla="*/ 0 60000 65536"/>
            <a:gd name="T10" fmla="*/ 0 60000 65536"/>
            <a:gd name="T11" fmla="*/ 0 60000 65536"/>
            <a:gd name="T12" fmla="*/ 0 w 443"/>
            <a:gd name="T13" fmla="*/ 0 h 554"/>
            <a:gd name="T14" fmla="*/ 443 w 443"/>
            <a:gd name="T15" fmla="*/ 554 h 554"/>
          </a:gdLst>
          <a:ahLst/>
          <a:cxnLst>
            <a:cxn ang="T8">
              <a:pos x="T0" y="T1"/>
            </a:cxn>
            <a:cxn ang="T9">
              <a:pos x="T2" y="T3"/>
            </a:cxn>
            <a:cxn ang="T10">
              <a:pos x="T4" y="T5"/>
            </a:cxn>
            <a:cxn ang="T11">
              <a:pos x="T6" y="T7"/>
            </a:cxn>
          </a:cxnLst>
          <a:rect l="T12" t="T13" r="T14" b="T15"/>
          <a:pathLst>
            <a:path w="443" h="554">
              <a:moveTo>
                <a:pt x="0" y="553"/>
              </a:moveTo>
              <a:lnTo>
                <a:pt x="0" y="0"/>
              </a:lnTo>
              <a:lnTo>
                <a:pt x="442" y="278"/>
              </a:lnTo>
              <a:lnTo>
                <a:pt x="0" y="553"/>
              </a:lnTo>
            </a:path>
          </a:pathLst>
        </a:custGeom>
        <a:solidFill>
          <a:srgbClr val="FFFFFF"/>
        </a:solidFill>
        <a:ln w="9360">
          <a:solidFill>
            <a:srgbClr val="000000"/>
          </a:solidFill>
          <a:round/>
          <a:headEnd/>
          <a:tailEnd/>
        </a:ln>
      </xdr:spPr>
    </xdr:sp>
    <xdr:clientData/>
  </xdr:twoCellAnchor>
  <xdr:twoCellAnchor>
    <xdr:from>
      <xdr:col>6</xdr:col>
      <xdr:colOff>419100</xdr:colOff>
      <xdr:row>21</xdr:row>
      <xdr:rowOff>47625</xdr:rowOff>
    </xdr:from>
    <xdr:to>
      <xdr:col>6</xdr:col>
      <xdr:colOff>523875</xdr:colOff>
      <xdr:row>21</xdr:row>
      <xdr:rowOff>228600</xdr:rowOff>
    </xdr:to>
    <xdr:sp macro="" textlink="">
      <xdr:nvSpPr>
        <xdr:cNvPr id="184090" name="Freeform 3">
          <a:extLst>
            <a:ext uri="{FF2B5EF4-FFF2-40B4-BE49-F238E27FC236}">
              <a16:creationId xmlns:a16="http://schemas.microsoft.com/office/drawing/2014/main" id="{7DA94E89-5CC2-E326-8928-BE28C9AB6D46}"/>
            </a:ext>
          </a:extLst>
        </xdr:cNvPr>
        <xdr:cNvSpPr>
          <a:spLocks noChangeArrowheads="1"/>
        </xdr:cNvSpPr>
      </xdr:nvSpPr>
      <xdr:spPr bwMode="auto">
        <a:xfrm>
          <a:off x="4076700" y="6477000"/>
          <a:ext cx="104775" cy="180975"/>
        </a:xfrm>
        <a:custGeom>
          <a:avLst/>
          <a:gdLst>
            <a:gd name="T0" fmla="*/ 0 w 302"/>
            <a:gd name="T1" fmla="*/ 2147483646 h 502"/>
            <a:gd name="T2" fmla="*/ 0 w 302"/>
            <a:gd name="T3" fmla="*/ 0 h 502"/>
            <a:gd name="T4" fmla="*/ 2147483646 w 302"/>
            <a:gd name="T5" fmla="*/ 2147483646 h 502"/>
            <a:gd name="T6" fmla="*/ 0 w 302"/>
            <a:gd name="T7" fmla="*/ 2147483646 h 502"/>
            <a:gd name="T8" fmla="*/ 0 60000 65536"/>
            <a:gd name="T9" fmla="*/ 0 60000 65536"/>
            <a:gd name="T10" fmla="*/ 0 60000 65536"/>
            <a:gd name="T11" fmla="*/ 0 60000 65536"/>
            <a:gd name="T12" fmla="*/ 0 w 302"/>
            <a:gd name="T13" fmla="*/ 0 h 502"/>
            <a:gd name="T14" fmla="*/ 302 w 302"/>
            <a:gd name="T15" fmla="*/ 502 h 502"/>
          </a:gdLst>
          <a:ahLst/>
          <a:cxnLst>
            <a:cxn ang="T8">
              <a:pos x="T0" y="T1"/>
            </a:cxn>
            <a:cxn ang="T9">
              <a:pos x="T2" y="T3"/>
            </a:cxn>
            <a:cxn ang="T10">
              <a:pos x="T4" y="T5"/>
            </a:cxn>
            <a:cxn ang="T11">
              <a:pos x="T6" y="T7"/>
            </a:cxn>
          </a:cxnLst>
          <a:rect l="T12" t="T13" r="T14" b="T15"/>
          <a:pathLst>
            <a:path w="302" h="502">
              <a:moveTo>
                <a:pt x="0" y="501"/>
              </a:moveTo>
              <a:lnTo>
                <a:pt x="0" y="0"/>
              </a:lnTo>
              <a:lnTo>
                <a:pt x="301" y="252"/>
              </a:lnTo>
              <a:lnTo>
                <a:pt x="0" y="501"/>
              </a:lnTo>
            </a:path>
          </a:pathLst>
        </a:custGeom>
        <a:solidFill>
          <a:srgbClr val="FFFFFF"/>
        </a:solidFill>
        <a:ln w="9360">
          <a:solidFill>
            <a:srgbClr val="000000"/>
          </a:solidFill>
          <a:round/>
          <a:headEnd/>
          <a:tailEnd/>
        </a:ln>
      </xdr:spPr>
    </xdr:sp>
    <xdr:clientData/>
  </xdr:twoCellAnchor>
  <xdr:twoCellAnchor>
    <xdr:from>
      <xdr:col>6</xdr:col>
      <xdr:colOff>419100</xdr:colOff>
      <xdr:row>21</xdr:row>
      <xdr:rowOff>47625</xdr:rowOff>
    </xdr:from>
    <xdr:to>
      <xdr:col>6</xdr:col>
      <xdr:colOff>523875</xdr:colOff>
      <xdr:row>21</xdr:row>
      <xdr:rowOff>228600</xdr:rowOff>
    </xdr:to>
    <xdr:sp macro="" textlink="">
      <xdr:nvSpPr>
        <xdr:cNvPr id="184091" name="Freeform 18">
          <a:extLst>
            <a:ext uri="{FF2B5EF4-FFF2-40B4-BE49-F238E27FC236}">
              <a16:creationId xmlns:a16="http://schemas.microsoft.com/office/drawing/2014/main" id="{F60F9286-F7B1-25C3-E822-272752200D32}"/>
            </a:ext>
          </a:extLst>
        </xdr:cNvPr>
        <xdr:cNvSpPr>
          <a:spLocks noChangeArrowheads="1"/>
        </xdr:cNvSpPr>
      </xdr:nvSpPr>
      <xdr:spPr bwMode="auto">
        <a:xfrm>
          <a:off x="4076700" y="6477000"/>
          <a:ext cx="104775" cy="180975"/>
        </a:xfrm>
        <a:custGeom>
          <a:avLst/>
          <a:gdLst>
            <a:gd name="T0" fmla="*/ 0 w 302"/>
            <a:gd name="T1" fmla="*/ 2147483646 h 502"/>
            <a:gd name="T2" fmla="*/ 0 w 302"/>
            <a:gd name="T3" fmla="*/ 0 h 502"/>
            <a:gd name="T4" fmla="*/ 2147483646 w 302"/>
            <a:gd name="T5" fmla="*/ 2147483646 h 502"/>
            <a:gd name="T6" fmla="*/ 0 w 302"/>
            <a:gd name="T7" fmla="*/ 2147483646 h 502"/>
            <a:gd name="T8" fmla="*/ 0 60000 65536"/>
            <a:gd name="T9" fmla="*/ 0 60000 65536"/>
            <a:gd name="T10" fmla="*/ 0 60000 65536"/>
            <a:gd name="T11" fmla="*/ 0 60000 65536"/>
            <a:gd name="T12" fmla="*/ 0 w 302"/>
            <a:gd name="T13" fmla="*/ 0 h 502"/>
            <a:gd name="T14" fmla="*/ 302 w 302"/>
            <a:gd name="T15" fmla="*/ 502 h 502"/>
          </a:gdLst>
          <a:ahLst/>
          <a:cxnLst>
            <a:cxn ang="T8">
              <a:pos x="T0" y="T1"/>
            </a:cxn>
            <a:cxn ang="T9">
              <a:pos x="T2" y="T3"/>
            </a:cxn>
            <a:cxn ang="T10">
              <a:pos x="T4" y="T5"/>
            </a:cxn>
            <a:cxn ang="T11">
              <a:pos x="T6" y="T7"/>
            </a:cxn>
          </a:cxnLst>
          <a:rect l="T12" t="T13" r="T14" b="T15"/>
          <a:pathLst>
            <a:path w="302" h="502">
              <a:moveTo>
                <a:pt x="0" y="501"/>
              </a:moveTo>
              <a:lnTo>
                <a:pt x="0" y="0"/>
              </a:lnTo>
              <a:lnTo>
                <a:pt x="301" y="252"/>
              </a:lnTo>
              <a:lnTo>
                <a:pt x="0" y="501"/>
              </a:lnTo>
            </a:path>
          </a:pathLst>
        </a:custGeom>
        <a:solidFill>
          <a:srgbClr val="FFFFFF"/>
        </a:solidFill>
        <a:ln w="9360">
          <a:solidFill>
            <a:srgbClr val="000000"/>
          </a:solidFill>
          <a:round/>
          <a:headEnd/>
          <a:tailEnd/>
        </a:ln>
      </xdr:spPr>
    </xdr:sp>
    <xdr:clientData/>
  </xdr:twoCellAnchor>
  <xdr:twoCellAnchor>
    <xdr:from>
      <xdr:col>12</xdr:col>
      <xdr:colOff>438150</xdr:colOff>
      <xdr:row>26</xdr:row>
      <xdr:rowOff>47625</xdr:rowOff>
    </xdr:from>
    <xdr:to>
      <xdr:col>13</xdr:col>
      <xdr:colOff>57150</xdr:colOff>
      <xdr:row>26</xdr:row>
      <xdr:rowOff>133350</xdr:rowOff>
    </xdr:to>
    <xdr:sp macro="" textlink="">
      <xdr:nvSpPr>
        <xdr:cNvPr id="184092" name="Freeform 19">
          <a:extLst>
            <a:ext uri="{FF2B5EF4-FFF2-40B4-BE49-F238E27FC236}">
              <a16:creationId xmlns:a16="http://schemas.microsoft.com/office/drawing/2014/main" id="{A8ABE2D5-496A-4FB9-FDF2-5202BF58D460}"/>
            </a:ext>
          </a:extLst>
        </xdr:cNvPr>
        <xdr:cNvSpPr>
          <a:spLocks noChangeArrowheads="1"/>
        </xdr:cNvSpPr>
      </xdr:nvSpPr>
      <xdr:spPr bwMode="auto">
        <a:xfrm>
          <a:off x="7591425" y="7134225"/>
          <a:ext cx="219075" cy="0"/>
        </a:xfrm>
        <a:custGeom>
          <a:avLst/>
          <a:gdLst>
            <a:gd name="T0" fmla="*/ 2147483646 w 358"/>
            <a:gd name="T1" fmla="*/ 0 h 239"/>
            <a:gd name="T2" fmla="*/ 0 w 358"/>
            <a:gd name="T3" fmla="*/ 0 h 239"/>
            <a:gd name="T4" fmla="*/ 0 w 358"/>
            <a:gd name="T5" fmla="*/ 0 h 239"/>
            <a:gd name="T6" fmla="*/ 2147483646 w 358"/>
            <a:gd name="T7" fmla="*/ 0 h 239"/>
            <a:gd name="T8" fmla="*/ 2147483646 w 358"/>
            <a:gd name="T9" fmla="*/ 0 h 239"/>
            <a:gd name="T10" fmla="*/ 2147483646 w 358"/>
            <a:gd name="T11" fmla="*/ 0 h 239"/>
            <a:gd name="T12" fmla="*/ 0 w 358"/>
            <a:gd name="T13" fmla="*/ 0 h 239"/>
            <a:gd name="T14" fmla="*/ 0 w 358"/>
            <a:gd name="T15" fmla="*/ 0 h 239"/>
            <a:gd name="T16" fmla="*/ 2147483646 w 358"/>
            <a:gd name="T17" fmla="*/ 0 h 239"/>
            <a:gd name="T18" fmla="*/ 2147483646 w 358"/>
            <a:gd name="T19" fmla="*/ 0 h 239"/>
            <a:gd name="T20" fmla="*/ 0 60000 65536"/>
            <a:gd name="T21" fmla="*/ 0 60000 65536"/>
            <a:gd name="T22" fmla="*/ 0 60000 65536"/>
            <a:gd name="T23" fmla="*/ 0 60000 65536"/>
            <a:gd name="T24" fmla="*/ 0 60000 65536"/>
            <a:gd name="T25" fmla="*/ 0 60000 65536"/>
            <a:gd name="T26" fmla="*/ 0 60000 65536"/>
            <a:gd name="T27" fmla="*/ 0 60000 65536"/>
            <a:gd name="T28" fmla="*/ 0 60000 65536"/>
            <a:gd name="T29" fmla="*/ 0 60000 65536"/>
            <a:gd name="T30" fmla="*/ 0 w 358"/>
            <a:gd name="T31" fmla="*/ 0 h 239"/>
            <a:gd name="T32" fmla="*/ 358 w 358"/>
            <a:gd name="T33" fmla="*/ 0 h 239"/>
          </a:gdLst>
          <a:ahLst/>
          <a:cxnLst>
            <a:cxn ang="T20">
              <a:pos x="T0" y="T1"/>
            </a:cxn>
            <a:cxn ang="T21">
              <a:pos x="T2" y="T3"/>
            </a:cxn>
            <a:cxn ang="T22">
              <a:pos x="T4" y="T5"/>
            </a:cxn>
            <a:cxn ang="T23">
              <a:pos x="T6" y="T7"/>
            </a:cxn>
            <a:cxn ang="T24">
              <a:pos x="T8" y="T9"/>
            </a:cxn>
            <a:cxn ang="T25">
              <a:pos x="T10" y="T11"/>
            </a:cxn>
            <a:cxn ang="T26">
              <a:pos x="T12" y="T13"/>
            </a:cxn>
            <a:cxn ang="T27">
              <a:pos x="T14" y="T15"/>
            </a:cxn>
            <a:cxn ang="T28">
              <a:pos x="T16" y="T17"/>
            </a:cxn>
            <a:cxn ang="T29">
              <a:pos x="T18" y="T19"/>
            </a:cxn>
          </a:cxnLst>
          <a:rect l="T30" t="T31" r="T32" b="T33"/>
          <a:pathLst>
            <a:path w="358" h="239">
              <a:moveTo>
                <a:pt x="357" y="238"/>
              </a:moveTo>
              <a:lnTo>
                <a:pt x="0" y="238"/>
              </a:lnTo>
              <a:lnTo>
                <a:pt x="0" y="173"/>
              </a:lnTo>
              <a:lnTo>
                <a:pt x="357" y="173"/>
              </a:lnTo>
              <a:lnTo>
                <a:pt x="357" y="238"/>
              </a:lnTo>
              <a:close/>
              <a:moveTo>
                <a:pt x="357" y="63"/>
              </a:moveTo>
              <a:lnTo>
                <a:pt x="0" y="63"/>
              </a:lnTo>
              <a:lnTo>
                <a:pt x="0" y="0"/>
              </a:lnTo>
              <a:lnTo>
                <a:pt x="357" y="0"/>
              </a:lnTo>
              <a:lnTo>
                <a:pt x="357" y="63"/>
              </a:lnTo>
              <a:close/>
            </a:path>
          </a:pathLst>
        </a:custGeom>
        <a:solidFill>
          <a:srgbClr val="000000"/>
        </a:solidFill>
        <a:ln w="9360">
          <a:solidFill>
            <a:srgbClr val="000000"/>
          </a:solidFill>
          <a:round/>
          <a:headEnd/>
          <a:tailEnd/>
        </a:ln>
      </xdr:spPr>
    </xdr:sp>
    <xdr:clientData/>
  </xdr:twoCellAnchor>
  <xdr:twoCellAnchor>
    <xdr:from>
      <xdr:col>12</xdr:col>
      <xdr:colOff>438150</xdr:colOff>
      <xdr:row>26</xdr:row>
      <xdr:rowOff>47625</xdr:rowOff>
    </xdr:from>
    <xdr:to>
      <xdr:col>13</xdr:col>
      <xdr:colOff>57150</xdr:colOff>
      <xdr:row>26</xdr:row>
      <xdr:rowOff>133350</xdr:rowOff>
    </xdr:to>
    <xdr:sp macro="" textlink="">
      <xdr:nvSpPr>
        <xdr:cNvPr id="184093" name="Freeform 20">
          <a:extLst>
            <a:ext uri="{FF2B5EF4-FFF2-40B4-BE49-F238E27FC236}">
              <a16:creationId xmlns:a16="http://schemas.microsoft.com/office/drawing/2014/main" id="{1FF2EE80-4F1C-9FDA-B089-583F6FE8502F}"/>
            </a:ext>
          </a:extLst>
        </xdr:cNvPr>
        <xdr:cNvSpPr>
          <a:spLocks noChangeArrowheads="1"/>
        </xdr:cNvSpPr>
      </xdr:nvSpPr>
      <xdr:spPr bwMode="auto">
        <a:xfrm>
          <a:off x="7591425" y="7134225"/>
          <a:ext cx="219075" cy="0"/>
        </a:xfrm>
        <a:custGeom>
          <a:avLst/>
          <a:gdLst>
            <a:gd name="T0" fmla="*/ 2147483646 w 358"/>
            <a:gd name="T1" fmla="*/ 0 h 239"/>
            <a:gd name="T2" fmla="*/ 0 w 358"/>
            <a:gd name="T3" fmla="*/ 0 h 239"/>
            <a:gd name="T4" fmla="*/ 0 w 358"/>
            <a:gd name="T5" fmla="*/ 0 h 239"/>
            <a:gd name="T6" fmla="*/ 2147483646 w 358"/>
            <a:gd name="T7" fmla="*/ 0 h 239"/>
            <a:gd name="T8" fmla="*/ 2147483646 w 358"/>
            <a:gd name="T9" fmla="*/ 0 h 239"/>
            <a:gd name="T10" fmla="*/ 2147483646 w 358"/>
            <a:gd name="T11" fmla="*/ 0 h 239"/>
            <a:gd name="T12" fmla="*/ 0 w 358"/>
            <a:gd name="T13" fmla="*/ 0 h 239"/>
            <a:gd name="T14" fmla="*/ 0 w 358"/>
            <a:gd name="T15" fmla="*/ 0 h 239"/>
            <a:gd name="T16" fmla="*/ 2147483646 w 358"/>
            <a:gd name="T17" fmla="*/ 0 h 239"/>
            <a:gd name="T18" fmla="*/ 2147483646 w 358"/>
            <a:gd name="T19" fmla="*/ 0 h 239"/>
            <a:gd name="T20" fmla="*/ 0 60000 65536"/>
            <a:gd name="T21" fmla="*/ 0 60000 65536"/>
            <a:gd name="T22" fmla="*/ 0 60000 65536"/>
            <a:gd name="T23" fmla="*/ 0 60000 65536"/>
            <a:gd name="T24" fmla="*/ 0 60000 65536"/>
            <a:gd name="T25" fmla="*/ 0 60000 65536"/>
            <a:gd name="T26" fmla="*/ 0 60000 65536"/>
            <a:gd name="T27" fmla="*/ 0 60000 65536"/>
            <a:gd name="T28" fmla="*/ 0 60000 65536"/>
            <a:gd name="T29" fmla="*/ 0 60000 65536"/>
            <a:gd name="T30" fmla="*/ 0 w 358"/>
            <a:gd name="T31" fmla="*/ 0 h 239"/>
            <a:gd name="T32" fmla="*/ 358 w 358"/>
            <a:gd name="T33" fmla="*/ 0 h 239"/>
          </a:gdLst>
          <a:ahLst/>
          <a:cxnLst>
            <a:cxn ang="T20">
              <a:pos x="T0" y="T1"/>
            </a:cxn>
            <a:cxn ang="T21">
              <a:pos x="T2" y="T3"/>
            </a:cxn>
            <a:cxn ang="T22">
              <a:pos x="T4" y="T5"/>
            </a:cxn>
            <a:cxn ang="T23">
              <a:pos x="T6" y="T7"/>
            </a:cxn>
            <a:cxn ang="T24">
              <a:pos x="T8" y="T9"/>
            </a:cxn>
            <a:cxn ang="T25">
              <a:pos x="T10" y="T11"/>
            </a:cxn>
            <a:cxn ang="T26">
              <a:pos x="T12" y="T13"/>
            </a:cxn>
            <a:cxn ang="T27">
              <a:pos x="T14" y="T15"/>
            </a:cxn>
            <a:cxn ang="T28">
              <a:pos x="T16" y="T17"/>
            </a:cxn>
            <a:cxn ang="T29">
              <a:pos x="T18" y="T19"/>
            </a:cxn>
          </a:cxnLst>
          <a:rect l="T30" t="T31" r="T32" b="T33"/>
          <a:pathLst>
            <a:path w="358" h="239">
              <a:moveTo>
                <a:pt x="357" y="238"/>
              </a:moveTo>
              <a:lnTo>
                <a:pt x="0" y="238"/>
              </a:lnTo>
              <a:lnTo>
                <a:pt x="0" y="173"/>
              </a:lnTo>
              <a:lnTo>
                <a:pt x="357" y="173"/>
              </a:lnTo>
              <a:lnTo>
                <a:pt x="357" y="238"/>
              </a:lnTo>
              <a:close/>
              <a:moveTo>
                <a:pt x="357" y="63"/>
              </a:moveTo>
              <a:lnTo>
                <a:pt x="0" y="63"/>
              </a:lnTo>
              <a:lnTo>
                <a:pt x="0" y="0"/>
              </a:lnTo>
              <a:lnTo>
                <a:pt x="357" y="0"/>
              </a:lnTo>
              <a:lnTo>
                <a:pt x="357" y="63"/>
              </a:lnTo>
              <a:close/>
            </a:path>
          </a:pathLst>
        </a:custGeom>
        <a:solidFill>
          <a:srgbClr val="000000"/>
        </a:solidFill>
        <a:ln w="9360">
          <a:solidFill>
            <a:srgbClr val="000000"/>
          </a:solidFill>
          <a:round/>
          <a:headEnd/>
          <a:tailEnd/>
        </a:ln>
      </xdr:spPr>
    </xdr:sp>
    <xdr:clientData/>
  </xdr:twoCellAnchor>
  <xdr:twoCellAnchor>
    <xdr:from>
      <xdr:col>12</xdr:col>
      <xdr:colOff>438150</xdr:colOff>
      <xdr:row>26</xdr:row>
      <xdr:rowOff>47625</xdr:rowOff>
    </xdr:from>
    <xdr:to>
      <xdr:col>13</xdr:col>
      <xdr:colOff>57150</xdr:colOff>
      <xdr:row>26</xdr:row>
      <xdr:rowOff>133350</xdr:rowOff>
    </xdr:to>
    <xdr:sp macro="" textlink="">
      <xdr:nvSpPr>
        <xdr:cNvPr id="184094" name="Freeform 44">
          <a:extLst>
            <a:ext uri="{FF2B5EF4-FFF2-40B4-BE49-F238E27FC236}">
              <a16:creationId xmlns:a16="http://schemas.microsoft.com/office/drawing/2014/main" id="{6405BFCF-3A95-3D17-4858-7675FE4A96BE}"/>
            </a:ext>
          </a:extLst>
        </xdr:cNvPr>
        <xdr:cNvSpPr>
          <a:spLocks noChangeArrowheads="1"/>
        </xdr:cNvSpPr>
      </xdr:nvSpPr>
      <xdr:spPr bwMode="auto">
        <a:xfrm>
          <a:off x="7591425" y="7134225"/>
          <a:ext cx="219075" cy="0"/>
        </a:xfrm>
        <a:custGeom>
          <a:avLst/>
          <a:gdLst>
            <a:gd name="T0" fmla="*/ 2147483646 w 358"/>
            <a:gd name="T1" fmla="*/ 0 h 239"/>
            <a:gd name="T2" fmla="*/ 0 w 358"/>
            <a:gd name="T3" fmla="*/ 0 h 239"/>
            <a:gd name="T4" fmla="*/ 0 w 358"/>
            <a:gd name="T5" fmla="*/ 0 h 239"/>
            <a:gd name="T6" fmla="*/ 2147483646 w 358"/>
            <a:gd name="T7" fmla="*/ 0 h 239"/>
            <a:gd name="T8" fmla="*/ 2147483646 w 358"/>
            <a:gd name="T9" fmla="*/ 0 h 239"/>
            <a:gd name="T10" fmla="*/ 2147483646 w 358"/>
            <a:gd name="T11" fmla="*/ 0 h 239"/>
            <a:gd name="T12" fmla="*/ 0 w 358"/>
            <a:gd name="T13" fmla="*/ 0 h 239"/>
            <a:gd name="T14" fmla="*/ 0 w 358"/>
            <a:gd name="T15" fmla="*/ 0 h 239"/>
            <a:gd name="T16" fmla="*/ 2147483646 w 358"/>
            <a:gd name="T17" fmla="*/ 0 h 239"/>
            <a:gd name="T18" fmla="*/ 2147483646 w 358"/>
            <a:gd name="T19" fmla="*/ 0 h 239"/>
            <a:gd name="T20" fmla="*/ 0 60000 65536"/>
            <a:gd name="T21" fmla="*/ 0 60000 65536"/>
            <a:gd name="T22" fmla="*/ 0 60000 65536"/>
            <a:gd name="T23" fmla="*/ 0 60000 65536"/>
            <a:gd name="T24" fmla="*/ 0 60000 65536"/>
            <a:gd name="T25" fmla="*/ 0 60000 65536"/>
            <a:gd name="T26" fmla="*/ 0 60000 65536"/>
            <a:gd name="T27" fmla="*/ 0 60000 65536"/>
            <a:gd name="T28" fmla="*/ 0 60000 65536"/>
            <a:gd name="T29" fmla="*/ 0 60000 65536"/>
            <a:gd name="T30" fmla="*/ 0 w 358"/>
            <a:gd name="T31" fmla="*/ 0 h 239"/>
            <a:gd name="T32" fmla="*/ 358 w 358"/>
            <a:gd name="T33" fmla="*/ 0 h 239"/>
          </a:gdLst>
          <a:ahLst/>
          <a:cxnLst>
            <a:cxn ang="T20">
              <a:pos x="T0" y="T1"/>
            </a:cxn>
            <a:cxn ang="T21">
              <a:pos x="T2" y="T3"/>
            </a:cxn>
            <a:cxn ang="T22">
              <a:pos x="T4" y="T5"/>
            </a:cxn>
            <a:cxn ang="T23">
              <a:pos x="T6" y="T7"/>
            </a:cxn>
            <a:cxn ang="T24">
              <a:pos x="T8" y="T9"/>
            </a:cxn>
            <a:cxn ang="T25">
              <a:pos x="T10" y="T11"/>
            </a:cxn>
            <a:cxn ang="T26">
              <a:pos x="T12" y="T13"/>
            </a:cxn>
            <a:cxn ang="T27">
              <a:pos x="T14" y="T15"/>
            </a:cxn>
            <a:cxn ang="T28">
              <a:pos x="T16" y="T17"/>
            </a:cxn>
            <a:cxn ang="T29">
              <a:pos x="T18" y="T19"/>
            </a:cxn>
          </a:cxnLst>
          <a:rect l="T30" t="T31" r="T32" b="T33"/>
          <a:pathLst>
            <a:path w="358" h="239">
              <a:moveTo>
                <a:pt x="357" y="238"/>
              </a:moveTo>
              <a:lnTo>
                <a:pt x="0" y="238"/>
              </a:lnTo>
              <a:lnTo>
                <a:pt x="0" y="173"/>
              </a:lnTo>
              <a:lnTo>
                <a:pt x="357" y="173"/>
              </a:lnTo>
              <a:lnTo>
                <a:pt x="357" y="238"/>
              </a:lnTo>
              <a:close/>
              <a:moveTo>
                <a:pt x="357" y="63"/>
              </a:moveTo>
              <a:lnTo>
                <a:pt x="0" y="63"/>
              </a:lnTo>
              <a:lnTo>
                <a:pt x="0" y="0"/>
              </a:lnTo>
              <a:lnTo>
                <a:pt x="357" y="0"/>
              </a:lnTo>
              <a:lnTo>
                <a:pt x="357" y="63"/>
              </a:lnTo>
              <a:close/>
            </a:path>
          </a:pathLst>
        </a:custGeom>
        <a:solidFill>
          <a:srgbClr val="000000"/>
        </a:solidFill>
        <a:ln w="9360">
          <a:solidFill>
            <a:srgbClr val="000000"/>
          </a:solidFill>
          <a:round/>
          <a:headEnd/>
          <a:tailEnd/>
        </a:ln>
      </xdr:spPr>
    </xdr:sp>
    <xdr:clientData/>
  </xdr:twoCellAnchor>
  <xdr:twoCellAnchor>
    <xdr:from>
      <xdr:col>15</xdr:col>
      <xdr:colOff>9525</xdr:colOff>
      <xdr:row>3</xdr:row>
      <xdr:rowOff>9525</xdr:rowOff>
    </xdr:from>
    <xdr:to>
      <xdr:col>15</xdr:col>
      <xdr:colOff>723900</xdr:colOff>
      <xdr:row>4</xdr:row>
      <xdr:rowOff>0</xdr:rowOff>
    </xdr:to>
    <xdr:pic>
      <xdr:nvPicPr>
        <xdr:cNvPr id="184095" name="Picture 1">
          <a:extLst>
            <a:ext uri="{FF2B5EF4-FFF2-40B4-BE49-F238E27FC236}">
              <a16:creationId xmlns:a16="http://schemas.microsoft.com/office/drawing/2014/main" id="{D6899A14-E9EF-08B6-3278-8B9D97F74AF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010650" y="857250"/>
          <a:ext cx="63817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133350</xdr:colOff>
      <xdr:row>3</xdr:row>
      <xdr:rowOff>304800</xdr:rowOff>
    </xdr:from>
    <xdr:to>
      <xdr:col>11</xdr:col>
      <xdr:colOff>476250</xdr:colOff>
      <xdr:row>3</xdr:row>
      <xdr:rowOff>647700</xdr:rowOff>
    </xdr:to>
    <xdr:pic>
      <xdr:nvPicPr>
        <xdr:cNvPr id="184096" name="Picture 7">
          <a:extLst>
            <a:ext uri="{FF2B5EF4-FFF2-40B4-BE49-F238E27FC236}">
              <a16:creationId xmlns:a16="http://schemas.microsoft.com/office/drawing/2014/main" id="{695DA241-B64D-59EB-9C84-198308A016D2}"/>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38925" y="1152525"/>
          <a:ext cx="3429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14</xdr:col>
      <xdr:colOff>133350</xdr:colOff>
      <xdr:row>3</xdr:row>
      <xdr:rowOff>295275</xdr:rowOff>
    </xdr:from>
    <xdr:to>
      <xdr:col>14</xdr:col>
      <xdr:colOff>476250</xdr:colOff>
      <xdr:row>3</xdr:row>
      <xdr:rowOff>638175</xdr:rowOff>
    </xdr:to>
    <xdr:pic>
      <xdr:nvPicPr>
        <xdr:cNvPr id="184097" name="Picture 8">
          <a:extLst>
            <a:ext uri="{FF2B5EF4-FFF2-40B4-BE49-F238E27FC236}">
              <a16:creationId xmlns:a16="http://schemas.microsoft.com/office/drawing/2014/main" id="{4CEBDBA9-0227-E768-2314-B9556A752664}"/>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486775" y="1143000"/>
          <a:ext cx="3429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15</xdr:col>
      <xdr:colOff>85725</xdr:colOff>
      <xdr:row>3</xdr:row>
      <xdr:rowOff>171450</xdr:rowOff>
    </xdr:from>
    <xdr:to>
      <xdr:col>15</xdr:col>
      <xdr:colOff>561975</xdr:colOff>
      <xdr:row>3</xdr:row>
      <xdr:rowOff>676275</xdr:rowOff>
    </xdr:to>
    <xdr:pic>
      <xdr:nvPicPr>
        <xdr:cNvPr id="184098" name="Picture 9">
          <a:extLst>
            <a:ext uri="{FF2B5EF4-FFF2-40B4-BE49-F238E27FC236}">
              <a16:creationId xmlns:a16="http://schemas.microsoft.com/office/drawing/2014/main" id="{4ECF3974-9953-766E-2ABD-FEC7D2DAC362}"/>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086850" y="1019175"/>
          <a:ext cx="476250" cy="504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161925</xdr:colOff>
      <xdr:row>3</xdr:row>
      <xdr:rowOff>295275</xdr:rowOff>
    </xdr:from>
    <xdr:to>
      <xdr:col>10</xdr:col>
      <xdr:colOff>504825</xdr:colOff>
      <xdr:row>3</xdr:row>
      <xdr:rowOff>619125</xdr:rowOff>
    </xdr:to>
    <xdr:pic>
      <xdr:nvPicPr>
        <xdr:cNvPr id="184099" name="Picture 10">
          <a:extLst>
            <a:ext uri="{FF2B5EF4-FFF2-40B4-BE49-F238E27FC236}">
              <a16:creationId xmlns:a16="http://schemas.microsoft.com/office/drawing/2014/main" id="{F238BF5D-83B5-8630-2D94-1D1D208B6F6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410200" y="1143000"/>
          <a:ext cx="97155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171450</xdr:colOff>
      <xdr:row>3</xdr:row>
      <xdr:rowOff>295275</xdr:rowOff>
    </xdr:from>
    <xdr:to>
      <xdr:col>9</xdr:col>
      <xdr:colOff>485775</xdr:colOff>
      <xdr:row>3</xdr:row>
      <xdr:rowOff>609600</xdr:rowOff>
    </xdr:to>
    <xdr:pic>
      <xdr:nvPicPr>
        <xdr:cNvPr id="184100" name="Picture 11">
          <a:extLst>
            <a:ext uri="{FF2B5EF4-FFF2-40B4-BE49-F238E27FC236}">
              <a16:creationId xmlns:a16="http://schemas.microsoft.com/office/drawing/2014/main" id="{4E8F6066-E3FE-54FE-03EA-7843474B59F8}"/>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419725" y="1143000"/>
          <a:ext cx="314325"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10</xdr:col>
      <xdr:colOff>161925</xdr:colOff>
      <xdr:row>3</xdr:row>
      <xdr:rowOff>295275</xdr:rowOff>
    </xdr:from>
    <xdr:to>
      <xdr:col>10</xdr:col>
      <xdr:colOff>485775</xdr:colOff>
      <xdr:row>3</xdr:row>
      <xdr:rowOff>619125</xdr:rowOff>
    </xdr:to>
    <xdr:pic>
      <xdr:nvPicPr>
        <xdr:cNvPr id="184101" name="Picture 12">
          <a:extLst>
            <a:ext uri="{FF2B5EF4-FFF2-40B4-BE49-F238E27FC236}">
              <a16:creationId xmlns:a16="http://schemas.microsoft.com/office/drawing/2014/main" id="{6D8A0230-BFE4-4491-C411-D9A7AC39BBDF}"/>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6038850" y="1143000"/>
          <a:ext cx="32385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123825</xdr:colOff>
      <xdr:row>3</xdr:row>
      <xdr:rowOff>285750</xdr:rowOff>
    </xdr:from>
    <xdr:to>
      <xdr:col>13</xdr:col>
      <xdr:colOff>495300</xdr:colOff>
      <xdr:row>3</xdr:row>
      <xdr:rowOff>609600</xdr:rowOff>
    </xdr:to>
    <xdr:pic>
      <xdr:nvPicPr>
        <xdr:cNvPr id="184102" name="Picture 10">
          <a:extLst>
            <a:ext uri="{FF2B5EF4-FFF2-40B4-BE49-F238E27FC236}">
              <a16:creationId xmlns:a16="http://schemas.microsoft.com/office/drawing/2014/main" id="{ABBF5C8F-6472-B9D5-E4F4-8F5E8A9B2F04}"/>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277100" y="1133475"/>
          <a:ext cx="97155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133350</xdr:colOff>
      <xdr:row>3</xdr:row>
      <xdr:rowOff>285750</xdr:rowOff>
    </xdr:from>
    <xdr:to>
      <xdr:col>12</xdr:col>
      <xdr:colOff>447675</xdr:colOff>
      <xdr:row>3</xdr:row>
      <xdr:rowOff>600075</xdr:rowOff>
    </xdr:to>
    <xdr:pic>
      <xdr:nvPicPr>
        <xdr:cNvPr id="184103" name="Picture 11">
          <a:extLst>
            <a:ext uri="{FF2B5EF4-FFF2-40B4-BE49-F238E27FC236}">
              <a16:creationId xmlns:a16="http://schemas.microsoft.com/office/drawing/2014/main" id="{33A64925-D0AC-DDEB-6D0D-E53E4101A24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7286625" y="1133475"/>
          <a:ext cx="314325"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152400</xdr:colOff>
      <xdr:row>3</xdr:row>
      <xdr:rowOff>285750</xdr:rowOff>
    </xdr:from>
    <xdr:to>
      <xdr:col>13</xdr:col>
      <xdr:colOff>476250</xdr:colOff>
      <xdr:row>3</xdr:row>
      <xdr:rowOff>609600</xdr:rowOff>
    </xdr:to>
    <xdr:pic>
      <xdr:nvPicPr>
        <xdr:cNvPr id="184104" name="Picture 12">
          <a:extLst>
            <a:ext uri="{FF2B5EF4-FFF2-40B4-BE49-F238E27FC236}">
              <a16:creationId xmlns:a16="http://schemas.microsoft.com/office/drawing/2014/main" id="{CE09C550-781D-692D-0477-C9AD95B5A2E4}"/>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7905750" y="1133475"/>
          <a:ext cx="32385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1.xml><?xml version="1.0" encoding="utf-8"?>
<xdr:wsDr xmlns:xdr="http://schemas.openxmlformats.org/drawingml/2006/spreadsheetDrawing" xmlns:a="http://schemas.openxmlformats.org/drawingml/2006/main">
  <xdr:twoCellAnchor>
    <xdr:from>
      <xdr:col>15</xdr:col>
      <xdr:colOff>9525</xdr:colOff>
      <xdr:row>3</xdr:row>
      <xdr:rowOff>9525</xdr:rowOff>
    </xdr:from>
    <xdr:to>
      <xdr:col>15</xdr:col>
      <xdr:colOff>723900</xdr:colOff>
      <xdr:row>4</xdr:row>
      <xdr:rowOff>0</xdr:rowOff>
    </xdr:to>
    <xdr:pic>
      <xdr:nvPicPr>
        <xdr:cNvPr id="185116" name="Picture 1">
          <a:extLst>
            <a:ext uri="{FF2B5EF4-FFF2-40B4-BE49-F238E27FC236}">
              <a16:creationId xmlns:a16="http://schemas.microsoft.com/office/drawing/2014/main" id="{542D2621-8C6E-A143-4146-20FD31C06D0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010650" y="857250"/>
          <a:ext cx="63817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476250</xdr:colOff>
      <xdr:row>5</xdr:row>
      <xdr:rowOff>28575</xdr:rowOff>
    </xdr:from>
    <xdr:to>
      <xdr:col>6</xdr:col>
      <xdr:colOff>523875</xdr:colOff>
      <xdr:row>5</xdr:row>
      <xdr:rowOff>228600</xdr:rowOff>
    </xdr:to>
    <xdr:sp macro="" textlink="">
      <xdr:nvSpPr>
        <xdr:cNvPr id="185117" name="Freeform 2">
          <a:extLst>
            <a:ext uri="{FF2B5EF4-FFF2-40B4-BE49-F238E27FC236}">
              <a16:creationId xmlns:a16="http://schemas.microsoft.com/office/drawing/2014/main" id="{4E2C6611-6604-9C95-9C2B-DD86DA187A66}"/>
            </a:ext>
          </a:extLst>
        </xdr:cNvPr>
        <xdr:cNvSpPr>
          <a:spLocks noChangeArrowheads="1"/>
        </xdr:cNvSpPr>
      </xdr:nvSpPr>
      <xdr:spPr bwMode="auto">
        <a:xfrm>
          <a:off x="4133850" y="1866900"/>
          <a:ext cx="47625" cy="200025"/>
        </a:xfrm>
        <a:custGeom>
          <a:avLst/>
          <a:gdLst>
            <a:gd name="T0" fmla="*/ 0 w 443"/>
            <a:gd name="T1" fmla="*/ 2147483646 h 554"/>
            <a:gd name="T2" fmla="*/ 0 w 443"/>
            <a:gd name="T3" fmla="*/ 0 h 554"/>
            <a:gd name="T4" fmla="*/ 2147483646 w 443"/>
            <a:gd name="T5" fmla="*/ 2147483646 h 554"/>
            <a:gd name="T6" fmla="*/ 0 w 443"/>
            <a:gd name="T7" fmla="*/ 2147483646 h 554"/>
            <a:gd name="T8" fmla="*/ 0 60000 65536"/>
            <a:gd name="T9" fmla="*/ 0 60000 65536"/>
            <a:gd name="T10" fmla="*/ 0 60000 65536"/>
            <a:gd name="T11" fmla="*/ 0 60000 65536"/>
            <a:gd name="T12" fmla="*/ 0 w 443"/>
            <a:gd name="T13" fmla="*/ 0 h 554"/>
            <a:gd name="T14" fmla="*/ 443 w 443"/>
            <a:gd name="T15" fmla="*/ 554 h 554"/>
          </a:gdLst>
          <a:ahLst/>
          <a:cxnLst>
            <a:cxn ang="T8">
              <a:pos x="T0" y="T1"/>
            </a:cxn>
            <a:cxn ang="T9">
              <a:pos x="T2" y="T3"/>
            </a:cxn>
            <a:cxn ang="T10">
              <a:pos x="T4" y="T5"/>
            </a:cxn>
            <a:cxn ang="T11">
              <a:pos x="T6" y="T7"/>
            </a:cxn>
          </a:cxnLst>
          <a:rect l="T12" t="T13" r="T14" b="T15"/>
          <a:pathLst>
            <a:path w="443" h="554">
              <a:moveTo>
                <a:pt x="0" y="553"/>
              </a:moveTo>
              <a:lnTo>
                <a:pt x="0" y="0"/>
              </a:lnTo>
              <a:lnTo>
                <a:pt x="442" y="278"/>
              </a:lnTo>
              <a:lnTo>
                <a:pt x="0" y="553"/>
              </a:lnTo>
            </a:path>
          </a:pathLst>
        </a:custGeom>
        <a:solidFill>
          <a:srgbClr val="FFFFFF"/>
        </a:solidFill>
        <a:ln w="9360">
          <a:solidFill>
            <a:srgbClr val="000000"/>
          </a:solidFill>
          <a:round/>
          <a:headEnd/>
          <a:tailEnd/>
        </a:ln>
      </xdr:spPr>
    </xdr:sp>
    <xdr:clientData/>
  </xdr:twoCellAnchor>
  <xdr:twoCellAnchor>
    <xdr:from>
      <xdr:col>6</xdr:col>
      <xdr:colOff>419100</xdr:colOff>
      <xdr:row>21</xdr:row>
      <xdr:rowOff>47625</xdr:rowOff>
    </xdr:from>
    <xdr:to>
      <xdr:col>6</xdr:col>
      <xdr:colOff>523875</xdr:colOff>
      <xdr:row>21</xdr:row>
      <xdr:rowOff>228600</xdr:rowOff>
    </xdr:to>
    <xdr:sp macro="" textlink="">
      <xdr:nvSpPr>
        <xdr:cNvPr id="185118" name="Freeform 3">
          <a:extLst>
            <a:ext uri="{FF2B5EF4-FFF2-40B4-BE49-F238E27FC236}">
              <a16:creationId xmlns:a16="http://schemas.microsoft.com/office/drawing/2014/main" id="{59D4735F-3DC4-7791-82A4-96B748E12592}"/>
            </a:ext>
          </a:extLst>
        </xdr:cNvPr>
        <xdr:cNvSpPr>
          <a:spLocks noChangeArrowheads="1"/>
        </xdr:cNvSpPr>
      </xdr:nvSpPr>
      <xdr:spPr bwMode="auto">
        <a:xfrm>
          <a:off x="4076700" y="6477000"/>
          <a:ext cx="104775" cy="180975"/>
        </a:xfrm>
        <a:custGeom>
          <a:avLst/>
          <a:gdLst>
            <a:gd name="T0" fmla="*/ 0 w 302"/>
            <a:gd name="T1" fmla="*/ 2147483646 h 502"/>
            <a:gd name="T2" fmla="*/ 0 w 302"/>
            <a:gd name="T3" fmla="*/ 0 h 502"/>
            <a:gd name="T4" fmla="*/ 2147483646 w 302"/>
            <a:gd name="T5" fmla="*/ 2147483646 h 502"/>
            <a:gd name="T6" fmla="*/ 0 w 302"/>
            <a:gd name="T7" fmla="*/ 2147483646 h 502"/>
            <a:gd name="T8" fmla="*/ 0 60000 65536"/>
            <a:gd name="T9" fmla="*/ 0 60000 65536"/>
            <a:gd name="T10" fmla="*/ 0 60000 65536"/>
            <a:gd name="T11" fmla="*/ 0 60000 65536"/>
            <a:gd name="T12" fmla="*/ 0 w 302"/>
            <a:gd name="T13" fmla="*/ 0 h 502"/>
            <a:gd name="T14" fmla="*/ 302 w 302"/>
            <a:gd name="T15" fmla="*/ 502 h 502"/>
          </a:gdLst>
          <a:ahLst/>
          <a:cxnLst>
            <a:cxn ang="T8">
              <a:pos x="T0" y="T1"/>
            </a:cxn>
            <a:cxn ang="T9">
              <a:pos x="T2" y="T3"/>
            </a:cxn>
            <a:cxn ang="T10">
              <a:pos x="T4" y="T5"/>
            </a:cxn>
            <a:cxn ang="T11">
              <a:pos x="T6" y="T7"/>
            </a:cxn>
          </a:cxnLst>
          <a:rect l="T12" t="T13" r="T14" b="T15"/>
          <a:pathLst>
            <a:path w="302" h="502">
              <a:moveTo>
                <a:pt x="0" y="501"/>
              </a:moveTo>
              <a:lnTo>
                <a:pt x="0" y="0"/>
              </a:lnTo>
              <a:lnTo>
                <a:pt x="301" y="252"/>
              </a:lnTo>
              <a:lnTo>
                <a:pt x="0" y="501"/>
              </a:lnTo>
            </a:path>
          </a:pathLst>
        </a:custGeom>
        <a:solidFill>
          <a:srgbClr val="FFFFFF"/>
        </a:solidFill>
        <a:ln w="9360">
          <a:solidFill>
            <a:srgbClr val="000000"/>
          </a:solidFill>
          <a:round/>
          <a:headEnd/>
          <a:tailEnd/>
        </a:ln>
      </xdr:spPr>
    </xdr:sp>
    <xdr:clientData/>
  </xdr:twoCellAnchor>
  <xdr:twoCellAnchor>
    <xdr:from>
      <xdr:col>6</xdr:col>
      <xdr:colOff>419100</xdr:colOff>
      <xdr:row>21</xdr:row>
      <xdr:rowOff>47625</xdr:rowOff>
    </xdr:from>
    <xdr:to>
      <xdr:col>6</xdr:col>
      <xdr:colOff>523875</xdr:colOff>
      <xdr:row>21</xdr:row>
      <xdr:rowOff>228600</xdr:rowOff>
    </xdr:to>
    <xdr:sp macro="" textlink="">
      <xdr:nvSpPr>
        <xdr:cNvPr id="185119" name="Freeform 20">
          <a:extLst>
            <a:ext uri="{FF2B5EF4-FFF2-40B4-BE49-F238E27FC236}">
              <a16:creationId xmlns:a16="http://schemas.microsoft.com/office/drawing/2014/main" id="{179E7B75-93E9-6D32-7B49-9536F025B87C}"/>
            </a:ext>
          </a:extLst>
        </xdr:cNvPr>
        <xdr:cNvSpPr>
          <a:spLocks noChangeArrowheads="1"/>
        </xdr:cNvSpPr>
      </xdr:nvSpPr>
      <xdr:spPr bwMode="auto">
        <a:xfrm>
          <a:off x="4076700" y="6477000"/>
          <a:ext cx="104775" cy="180975"/>
        </a:xfrm>
        <a:custGeom>
          <a:avLst/>
          <a:gdLst>
            <a:gd name="T0" fmla="*/ 0 w 302"/>
            <a:gd name="T1" fmla="*/ 2147483646 h 502"/>
            <a:gd name="T2" fmla="*/ 0 w 302"/>
            <a:gd name="T3" fmla="*/ 0 h 502"/>
            <a:gd name="T4" fmla="*/ 2147483646 w 302"/>
            <a:gd name="T5" fmla="*/ 2147483646 h 502"/>
            <a:gd name="T6" fmla="*/ 0 w 302"/>
            <a:gd name="T7" fmla="*/ 2147483646 h 502"/>
            <a:gd name="T8" fmla="*/ 0 60000 65536"/>
            <a:gd name="T9" fmla="*/ 0 60000 65536"/>
            <a:gd name="T10" fmla="*/ 0 60000 65536"/>
            <a:gd name="T11" fmla="*/ 0 60000 65536"/>
            <a:gd name="T12" fmla="*/ 0 w 302"/>
            <a:gd name="T13" fmla="*/ 0 h 502"/>
            <a:gd name="T14" fmla="*/ 302 w 302"/>
            <a:gd name="T15" fmla="*/ 502 h 502"/>
          </a:gdLst>
          <a:ahLst/>
          <a:cxnLst>
            <a:cxn ang="T8">
              <a:pos x="T0" y="T1"/>
            </a:cxn>
            <a:cxn ang="T9">
              <a:pos x="T2" y="T3"/>
            </a:cxn>
            <a:cxn ang="T10">
              <a:pos x="T4" y="T5"/>
            </a:cxn>
            <a:cxn ang="T11">
              <a:pos x="T6" y="T7"/>
            </a:cxn>
          </a:cxnLst>
          <a:rect l="T12" t="T13" r="T14" b="T15"/>
          <a:pathLst>
            <a:path w="302" h="502">
              <a:moveTo>
                <a:pt x="0" y="501"/>
              </a:moveTo>
              <a:lnTo>
                <a:pt x="0" y="0"/>
              </a:lnTo>
              <a:lnTo>
                <a:pt x="301" y="252"/>
              </a:lnTo>
              <a:lnTo>
                <a:pt x="0" y="501"/>
              </a:lnTo>
            </a:path>
          </a:pathLst>
        </a:custGeom>
        <a:solidFill>
          <a:srgbClr val="FFFFFF"/>
        </a:solidFill>
        <a:ln w="9360">
          <a:solidFill>
            <a:srgbClr val="000000"/>
          </a:solidFill>
          <a:round/>
          <a:headEnd/>
          <a:tailEnd/>
        </a:ln>
      </xdr:spPr>
    </xdr:sp>
    <xdr:clientData/>
  </xdr:twoCellAnchor>
  <xdr:twoCellAnchor>
    <xdr:from>
      <xdr:col>12</xdr:col>
      <xdr:colOff>438150</xdr:colOff>
      <xdr:row>26</xdr:row>
      <xdr:rowOff>47625</xdr:rowOff>
    </xdr:from>
    <xdr:to>
      <xdr:col>13</xdr:col>
      <xdr:colOff>57150</xdr:colOff>
      <xdr:row>26</xdr:row>
      <xdr:rowOff>133350</xdr:rowOff>
    </xdr:to>
    <xdr:sp macro="" textlink="">
      <xdr:nvSpPr>
        <xdr:cNvPr id="185120" name="Freeform 21">
          <a:extLst>
            <a:ext uri="{FF2B5EF4-FFF2-40B4-BE49-F238E27FC236}">
              <a16:creationId xmlns:a16="http://schemas.microsoft.com/office/drawing/2014/main" id="{34180BD4-A8B0-6962-0171-9DA70AB2D135}"/>
            </a:ext>
          </a:extLst>
        </xdr:cNvPr>
        <xdr:cNvSpPr>
          <a:spLocks noChangeArrowheads="1"/>
        </xdr:cNvSpPr>
      </xdr:nvSpPr>
      <xdr:spPr bwMode="auto">
        <a:xfrm>
          <a:off x="7591425" y="7134225"/>
          <a:ext cx="219075" cy="0"/>
        </a:xfrm>
        <a:custGeom>
          <a:avLst/>
          <a:gdLst>
            <a:gd name="T0" fmla="*/ 2147483646 w 358"/>
            <a:gd name="T1" fmla="*/ 0 h 239"/>
            <a:gd name="T2" fmla="*/ 0 w 358"/>
            <a:gd name="T3" fmla="*/ 0 h 239"/>
            <a:gd name="T4" fmla="*/ 0 w 358"/>
            <a:gd name="T5" fmla="*/ 0 h 239"/>
            <a:gd name="T6" fmla="*/ 2147483646 w 358"/>
            <a:gd name="T7" fmla="*/ 0 h 239"/>
            <a:gd name="T8" fmla="*/ 2147483646 w 358"/>
            <a:gd name="T9" fmla="*/ 0 h 239"/>
            <a:gd name="T10" fmla="*/ 2147483646 w 358"/>
            <a:gd name="T11" fmla="*/ 0 h 239"/>
            <a:gd name="T12" fmla="*/ 0 w 358"/>
            <a:gd name="T13" fmla="*/ 0 h 239"/>
            <a:gd name="T14" fmla="*/ 0 w 358"/>
            <a:gd name="T15" fmla="*/ 0 h 239"/>
            <a:gd name="T16" fmla="*/ 2147483646 w 358"/>
            <a:gd name="T17" fmla="*/ 0 h 239"/>
            <a:gd name="T18" fmla="*/ 2147483646 w 358"/>
            <a:gd name="T19" fmla="*/ 0 h 239"/>
            <a:gd name="T20" fmla="*/ 0 60000 65536"/>
            <a:gd name="T21" fmla="*/ 0 60000 65536"/>
            <a:gd name="T22" fmla="*/ 0 60000 65536"/>
            <a:gd name="T23" fmla="*/ 0 60000 65536"/>
            <a:gd name="T24" fmla="*/ 0 60000 65536"/>
            <a:gd name="T25" fmla="*/ 0 60000 65536"/>
            <a:gd name="T26" fmla="*/ 0 60000 65536"/>
            <a:gd name="T27" fmla="*/ 0 60000 65536"/>
            <a:gd name="T28" fmla="*/ 0 60000 65536"/>
            <a:gd name="T29" fmla="*/ 0 60000 65536"/>
            <a:gd name="T30" fmla="*/ 0 w 358"/>
            <a:gd name="T31" fmla="*/ 0 h 239"/>
            <a:gd name="T32" fmla="*/ 358 w 358"/>
            <a:gd name="T33" fmla="*/ 0 h 239"/>
          </a:gdLst>
          <a:ahLst/>
          <a:cxnLst>
            <a:cxn ang="T20">
              <a:pos x="T0" y="T1"/>
            </a:cxn>
            <a:cxn ang="T21">
              <a:pos x="T2" y="T3"/>
            </a:cxn>
            <a:cxn ang="T22">
              <a:pos x="T4" y="T5"/>
            </a:cxn>
            <a:cxn ang="T23">
              <a:pos x="T6" y="T7"/>
            </a:cxn>
            <a:cxn ang="T24">
              <a:pos x="T8" y="T9"/>
            </a:cxn>
            <a:cxn ang="T25">
              <a:pos x="T10" y="T11"/>
            </a:cxn>
            <a:cxn ang="T26">
              <a:pos x="T12" y="T13"/>
            </a:cxn>
            <a:cxn ang="T27">
              <a:pos x="T14" y="T15"/>
            </a:cxn>
            <a:cxn ang="T28">
              <a:pos x="T16" y="T17"/>
            </a:cxn>
            <a:cxn ang="T29">
              <a:pos x="T18" y="T19"/>
            </a:cxn>
          </a:cxnLst>
          <a:rect l="T30" t="T31" r="T32" b="T33"/>
          <a:pathLst>
            <a:path w="358" h="239">
              <a:moveTo>
                <a:pt x="357" y="238"/>
              </a:moveTo>
              <a:lnTo>
                <a:pt x="0" y="238"/>
              </a:lnTo>
              <a:lnTo>
                <a:pt x="0" y="173"/>
              </a:lnTo>
              <a:lnTo>
                <a:pt x="357" y="173"/>
              </a:lnTo>
              <a:lnTo>
                <a:pt x="357" y="238"/>
              </a:lnTo>
              <a:close/>
              <a:moveTo>
                <a:pt x="357" y="63"/>
              </a:moveTo>
              <a:lnTo>
                <a:pt x="0" y="63"/>
              </a:lnTo>
              <a:lnTo>
                <a:pt x="0" y="0"/>
              </a:lnTo>
              <a:lnTo>
                <a:pt x="357" y="0"/>
              </a:lnTo>
              <a:lnTo>
                <a:pt x="357" y="63"/>
              </a:lnTo>
              <a:close/>
            </a:path>
          </a:pathLst>
        </a:custGeom>
        <a:solidFill>
          <a:srgbClr val="000000"/>
        </a:solidFill>
        <a:ln w="9360">
          <a:solidFill>
            <a:srgbClr val="000000"/>
          </a:solidFill>
          <a:round/>
          <a:headEnd/>
          <a:tailEnd/>
        </a:ln>
      </xdr:spPr>
    </xdr:sp>
    <xdr:clientData/>
  </xdr:twoCellAnchor>
  <xdr:twoCellAnchor>
    <xdr:from>
      <xdr:col>12</xdr:col>
      <xdr:colOff>438150</xdr:colOff>
      <xdr:row>26</xdr:row>
      <xdr:rowOff>47625</xdr:rowOff>
    </xdr:from>
    <xdr:to>
      <xdr:col>13</xdr:col>
      <xdr:colOff>57150</xdr:colOff>
      <xdr:row>26</xdr:row>
      <xdr:rowOff>133350</xdr:rowOff>
    </xdr:to>
    <xdr:sp macro="" textlink="">
      <xdr:nvSpPr>
        <xdr:cNvPr id="185121" name="Freeform 22">
          <a:extLst>
            <a:ext uri="{FF2B5EF4-FFF2-40B4-BE49-F238E27FC236}">
              <a16:creationId xmlns:a16="http://schemas.microsoft.com/office/drawing/2014/main" id="{D2FABE06-8495-5BDA-2836-50D44BD8A879}"/>
            </a:ext>
          </a:extLst>
        </xdr:cNvPr>
        <xdr:cNvSpPr>
          <a:spLocks noChangeArrowheads="1"/>
        </xdr:cNvSpPr>
      </xdr:nvSpPr>
      <xdr:spPr bwMode="auto">
        <a:xfrm>
          <a:off x="7591425" y="7134225"/>
          <a:ext cx="219075" cy="0"/>
        </a:xfrm>
        <a:custGeom>
          <a:avLst/>
          <a:gdLst>
            <a:gd name="T0" fmla="*/ 2147483646 w 358"/>
            <a:gd name="T1" fmla="*/ 0 h 239"/>
            <a:gd name="T2" fmla="*/ 0 w 358"/>
            <a:gd name="T3" fmla="*/ 0 h 239"/>
            <a:gd name="T4" fmla="*/ 0 w 358"/>
            <a:gd name="T5" fmla="*/ 0 h 239"/>
            <a:gd name="T6" fmla="*/ 2147483646 w 358"/>
            <a:gd name="T7" fmla="*/ 0 h 239"/>
            <a:gd name="T8" fmla="*/ 2147483646 w 358"/>
            <a:gd name="T9" fmla="*/ 0 h 239"/>
            <a:gd name="T10" fmla="*/ 2147483646 w 358"/>
            <a:gd name="T11" fmla="*/ 0 h 239"/>
            <a:gd name="T12" fmla="*/ 0 w 358"/>
            <a:gd name="T13" fmla="*/ 0 h 239"/>
            <a:gd name="T14" fmla="*/ 0 w 358"/>
            <a:gd name="T15" fmla="*/ 0 h 239"/>
            <a:gd name="T16" fmla="*/ 2147483646 w 358"/>
            <a:gd name="T17" fmla="*/ 0 h 239"/>
            <a:gd name="T18" fmla="*/ 2147483646 w 358"/>
            <a:gd name="T19" fmla="*/ 0 h 239"/>
            <a:gd name="T20" fmla="*/ 0 60000 65536"/>
            <a:gd name="T21" fmla="*/ 0 60000 65536"/>
            <a:gd name="T22" fmla="*/ 0 60000 65536"/>
            <a:gd name="T23" fmla="*/ 0 60000 65536"/>
            <a:gd name="T24" fmla="*/ 0 60000 65536"/>
            <a:gd name="T25" fmla="*/ 0 60000 65536"/>
            <a:gd name="T26" fmla="*/ 0 60000 65536"/>
            <a:gd name="T27" fmla="*/ 0 60000 65536"/>
            <a:gd name="T28" fmla="*/ 0 60000 65536"/>
            <a:gd name="T29" fmla="*/ 0 60000 65536"/>
            <a:gd name="T30" fmla="*/ 0 w 358"/>
            <a:gd name="T31" fmla="*/ 0 h 239"/>
            <a:gd name="T32" fmla="*/ 358 w 358"/>
            <a:gd name="T33" fmla="*/ 0 h 239"/>
          </a:gdLst>
          <a:ahLst/>
          <a:cxnLst>
            <a:cxn ang="T20">
              <a:pos x="T0" y="T1"/>
            </a:cxn>
            <a:cxn ang="T21">
              <a:pos x="T2" y="T3"/>
            </a:cxn>
            <a:cxn ang="T22">
              <a:pos x="T4" y="T5"/>
            </a:cxn>
            <a:cxn ang="T23">
              <a:pos x="T6" y="T7"/>
            </a:cxn>
            <a:cxn ang="T24">
              <a:pos x="T8" y="T9"/>
            </a:cxn>
            <a:cxn ang="T25">
              <a:pos x="T10" y="T11"/>
            </a:cxn>
            <a:cxn ang="T26">
              <a:pos x="T12" y="T13"/>
            </a:cxn>
            <a:cxn ang="T27">
              <a:pos x="T14" y="T15"/>
            </a:cxn>
            <a:cxn ang="T28">
              <a:pos x="T16" y="T17"/>
            </a:cxn>
            <a:cxn ang="T29">
              <a:pos x="T18" y="T19"/>
            </a:cxn>
          </a:cxnLst>
          <a:rect l="T30" t="T31" r="T32" b="T33"/>
          <a:pathLst>
            <a:path w="358" h="239">
              <a:moveTo>
                <a:pt x="357" y="238"/>
              </a:moveTo>
              <a:lnTo>
                <a:pt x="0" y="238"/>
              </a:lnTo>
              <a:lnTo>
                <a:pt x="0" y="173"/>
              </a:lnTo>
              <a:lnTo>
                <a:pt x="357" y="173"/>
              </a:lnTo>
              <a:lnTo>
                <a:pt x="357" y="238"/>
              </a:lnTo>
              <a:close/>
              <a:moveTo>
                <a:pt x="357" y="63"/>
              </a:moveTo>
              <a:lnTo>
                <a:pt x="0" y="63"/>
              </a:lnTo>
              <a:lnTo>
                <a:pt x="0" y="0"/>
              </a:lnTo>
              <a:lnTo>
                <a:pt x="357" y="0"/>
              </a:lnTo>
              <a:lnTo>
                <a:pt x="357" y="63"/>
              </a:lnTo>
              <a:close/>
            </a:path>
          </a:pathLst>
        </a:custGeom>
        <a:solidFill>
          <a:srgbClr val="000000"/>
        </a:solidFill>
        <a:ln w="9360">
          <a:solidFill>
            <a:srgbClr val="000000"/>
          </a:solidFill>
          <a:round/>
          <a:headEnd/>
          <a:tailEnd/>
        </a:ln>
      </xdr:spPr>
    </xdr:sp>
    <xdr:clientData/>
  </xdr:twoCellAnchor>
  <xdr:twoCellAnchor>
    <xdr:from>
      <xdr:col>12</xdr:col>
      <xdr:colOff>438150</xdr:colOff>
      <xdr:row>26</xdr:row>
      <xdr:rowOff>47625</xdr:rowOff>
    </xdr:from>
    <xdr:to>
      <xdr:col>13</xdr:col>
      <xdr:colOff>57150</xdr:colOff>
      <xdr:row>26</xdr:row>
      <xdr:rowOff>133350</xdr:rowOff>
    </xdr:to>
    <xdr:sp macro="" textlink="">
      <xdr:nvSpPr>
        <xdr:cNvPr id="185122" name="Freeform 46">
          <a:extLst>
            <a:ext uri="{FF2B5EF4-FFF2-40B4-BE49-F238E27FC236}">
              <a16:creationId xmlns:a16="http://schemas.microsoft.com/office/drawing/2014/main" id="{5ED542A1-30C4-B8A1-5650-54E6DF7AC4D0}"/>
            </a:ext>
          </a:extLst>
        </xdr:cNvPr>
        <xdr:cNvSpPr>
          <a:spLocks noChangeArrowheads="1"/>
        </xdr:cNvSpPr>
      </xdr:nvSpPr>
      <xdr:spPr bwMode="auto">
        <a:xfrm>
          <a:off x="7591425" y="7134225"/>
          <a:ext cx="219075" cy="0"/>
        </a:xfrm>
        <a:custGeom>
          <a:avLst/>
          <a:gdLst>
            <a:gd name="T0" fmla="*/ 2147483646 w 358"/>
            <a:gd name="T1" fmla="*/ 0 h 239"/>
            <a:gd name="T2" fmla="*/ 0 w 358"/>
            <a:gd name="T3" fmla="*/ 0 h 239"/>
            <a:gd name="T4" fmla="*/ 0 w 358"/>
            <a:gd name="T5" fmla="*/ 0 h 239"/>
            <a:gd name="T6" fmla="*/ 2147483646 w 358"/>
            <a:gd name="T7" fmla="*/ 0 h 239"/>
            <a:gd name="T8" fmla="*/ 2147483646 w 358"/>
            <a:gd name="T9" fmla="*/ 0 h 239"/>
            <a:gd name="T10" fmla="*/ 2147483646 w 358"/>
            <a:gd name="T11" fmla="*/ 0 h 239"/>
            <a:gd name="T12" fmla="*/ 0 w 358"/>
            <a:gd name="T13" fmla="*/ 0 h 239"/>
            <a:gd name="T14" fmla="*/ 0 w 358"/>
            <a:gd name="T15" fmla="*/ 0 h 239"/>
            <a:gd name="T16" fmla="*/ 2147483646 w 358"/>
            <a:gd name="T17" fmla="*/ 0 h 239"/>
            <a:gd name="T18" fmla="*/ 2147483646 w 358"/>
            <a:gd name="T19" fmla="*/ 0 h 239"/>
            <a:gd name="T20" fmla="*/ 0 60000 65536"/>
            <a:gd name="T21" fmla="*/ 0 60000 65536"/>
            <a:gd name="T22" fmla="*/ 0 60000 65536"/>
            <a:gd name="T23" fmla="*/ 0 60000 65536"/>
            <a:gd name="T24" fmla="*/ 0 60000 65536"/>
            <a:gd name="T25" fmla="*/ 0 60000 65536"/>
            <a:gd name="T26" fmla="*/ 0 60000 65536"/>
            <a:gd name="T27" fmla="*/ 0 60000 65536"/>
            <a:gd name="T28" fmla="*/ 0 60000 65536"/>
            <a:gd name="T29" fmla="*/ 0 60000 65536"/>
            <a:gd name="T30" fmla="*/ 0 w 358"/>
            <a:gd name="T31" fmla="*/ 0 h 239"/>
            <a:gd name="T32" fmla="*/ 358 w 358"/>
            <a:gd name="T33" fmla="*/ 0 h 239"/>
          </a:gdLst>
          <a:ahLst/>
          <a:cxnLst>
            <a:cxn ang="T20">
              <a:pos x="T0" y="T1"/>
            </a:cxn>
            <a:cxn ang="T21">
              <a:pos x="T2" y="T3"/>
            </a:cxn>
            <a:cxn ang="T22">
              <a:pos x="T4" y="T5"/>
            </a:cxn>
            <a:cxn ang="T23">
              <a:pos x="T6" y="T7"/>
            </a:cxn>
            <a:cxn ang="T24">
              <a:pos x="T8" y="T9"/>
            </a:cxn>
            <a:cxn ang="T25">
              <a:pos x="T10" y="T11"/>
            </a:cxn>
            <a:cxn ang="T26">
              <a:pos x="T12" y="T13"/>
            </a:cxn>
            <a:cxn ang="T27">
              <a:pos x="T14" y="T15"/>
            </a:cxn>
            <a:cxn ang="T28">
              <a:pos x="T16" y="T17"/>
            </a:cxn>
            <a:cxn ang="T29">
              <a:pos x="T18" y="T19"/>
            </a:cxn>
          </a:cxnLst>
          <a:rect l="T30" t="T31" r="T32" b="T33"/>
          <a:pathLst>
            <a:path w="358" h="239">
              <a:moveTo>
                <a:pt x="357" y="238"/>
              </a:moveTo>
              <a:lnTo>
                <a:pt x="0" y="238"/>
              </a:lnTo>
              <a:lnTo>
                <a:pt x="0" y="173"/>
              </a:lnTo>
              <a:lnTo>
                <a:pt x="357" y="173"/>
              </a:lnTo>
              <a:lnTo>
                <a:pt x="357" y="238"/>
              </a:lnTo>
              <a:close/>
              <a:moveTo>
                <a:pt x="357" y="63"/>
              </a:moveTo>
              <a:lnTo>
                <a:pt x="0" y="63"/>
              </a:lnTo>
              <a:lnTo>
                <a:pt x="0" y="0"/>
              </a:lnTo>
              <a:lnTo>
                <a:pt x="357" y="0"/>
              </a:lnTo>
              <a:lnTo>
                <a:pt x="357" y="63"/>
              </a:lnTo>
              <a:close/>
            </a:path>
          </a:pathLst>
        </a:custGeom>
        <a:solidFill>
          <a:srgbClr val="000000"/>
        </a:solidFill>
        <a:ln w="9360">
          <a:solidFill>
            <a:srgbClr val="000000"/>
          </a:solidFill>
          <a:round/>
          <a:headEnd/>
          <a:tailEnd/>
        </a:ln>
      </xdr:spPr>
    </xdr:sp>
    <xdr:clientData/>
  </xdr:twoCellAnchor>
  <xdr:twoCellAnchor>
    <xdr:from>
      <xdr:col>15</xdr:col>
      <xdr:colOff>9525</xdr:colOff>
      <xdr:row>3</xdr:row>
      <xdr:rowOff>9525</xdr:rowOff>
    </xdr:from>
    <xdr:to>
      <xdr:col>15</xdr:col>
      <xdr:colOff>723900</xdr:colOff>
      <xdr:row>4</xdr:row>
      <xdr:rowOff>0</xdr:rowOff>
    </xdr:to>
    <xdr:pic>
      <xdr:nvPicPr>
        <xdr:cNvPr id="185123" name="Picture 1">
          <a:extLst>
            <a:ext uri="{FF2B5EF4-FFF2-40B4-BE49-F238E27FC236}">
              <a16:creationId xmlns:a16="http://schemas.microsoft.com/office/drawing/2014/main" id="{BBE64AA9-1CDE-0603-CD17-C1F36884E6A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010650" y="857250"/>
          <a:ext cx="63817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133350</xdr:colOff>
      <xdr:row>3</xdr:row>
      <xdr:rowOff>304800</xdr:rowOff>
    </xdr:from>
    <xdr:to>
      <xdr:col>11</xdr:col>
      <xdr:colOff>476250</xdr:colOff>
      <xdr:row>3</xdr:row>
      <xdr:rowOff>647700</xdr:rowOff>
    </xdr:to>
    <xdr:pic>
      <xdr:nvPicPr>
        <xdr:cNvPr id="185124" name="Picture 7">
          <a:extLst>
            <a:ext uri="{FF2B5EF4-FFF2-40B4-BE49-F238E27FC236}">
              <a16:creationId xmlns:a16="http://schemas.microsoft.com/office/drawing/2014/main" id="{B1AE6EEB-9919-634C-02E4-71597138869E}"/>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38925" y="1152525"/>
          <a:ext cx="3429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14</xdr:col>
      <xdr:colOff>133350</xdr:colOff>
      <xdr:row>3</xdr:row>
      <xdr:rowOff>295275</xdr:rowOff>
    </xdr:from>
    <xdr:to>
      <xdr:col>14</xdr:col>
      <xdr:colOff>476250</xdr:colOff>
      <xdr:row>3</xdr:row>
      <xdr:rowOff>638175</xdr:rowOff>
    </xdr:to>
    <xdr:pic>
      <xdr:nvPicPr>
        <xdr:cNvPr id="185125" name="Picture 8">
          <a:extLst>
            <a:ext uri="{FF2B5EF4-FFF2-40B4-BE49-F238E27FC236}">
              <a16:creationId xmlns:a16="http://schemas.microsoft.com/office/drawing/2014/main" id="{C31E37EC-366D-47AC-FB36-FE8531556F98}"/>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486775" y="1143000"/>
          <a:ext cx="34290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15</xdr:col>
      <xdr:colOff>85725</xdr:colOff>
      <xdr:row>3</xdr:row>
      <xdr:rowOff>171450</xdr:rowOff>
    </xdr:from>
    <xdr:to>
      <xdr:col>15</xdr:col>
      <xdr:colOff>561975</xdr:colOff>
      <xdr:row>3</xdr:row>
      <xdr:rowOff>676275</xdr:rowOff>
    </xdr:to>
    <xdr:pic>
      <xdr:nvPicPr>
        <xdr:cNvPr id="185126" name="Picture 9">
          <a:extLst>
            <a:ext uri="{FF2B5EF4-FFF2-40B4-BE49-F238E27FC236}">
              <a16:creationId xmlns:a16="http://schemas.microsoft.com/office/drawing/2014/main" id="{4E67C5CD-EB24-3164-6241-F38BC112190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086850" y="1019175"/>
          <a:ext cx="476250" cy="504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161925</xdr:colOff>
      <xdr:row>3</xdr:row>
      <xdr:rowOff>295275</xdr:rowOff>
    </xdr:from>
    <xdr:to>
      <xdr:col>10</xdr:col>
      <xdr:colOff>504825</xdr:colOff>
      <xdr:row>3</xdr:row>
      <xdr:rowOff>619125</xdr:rowOff>
    </xdr:to>
    <xdr:pic>
      <xdr:nvPicPr>
        <xdr:cNvPr id="185127" name="Picture 10">
          <a:extLst>
            <a:ext uri="{FF2B5EF4-FFF2-40B4-BE49-F238E27FC236}">
              <a16:creationId xmlns:a16="http://schemas.microsoft.com/office/drawing/2014/main" id="{BDA7B966-DF2A-8819-1AF5-0218DB60895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410200" y="1143000"/>
          <a:ext cx="97155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171450</xdr:colOff>
      <xdr:row>3</xdr:row>
      <xdr:rowOff>295275</xdr:rowOff>
    </xdr:from>
    <xdr:to>
      <xdr:col>9</xdr:col>
      <xdr:colOff>485775</xdr:colOff>
      <xdr:row>3</xdr:row>
      <xdr:rowOff>609600</xdr:rowOff>
    </xdr:to>
    <xdr:pic>
      <xdr:nvPicPr>
        <xdr:cNvPr id="185128" name="Picture 11">
          <a:extLst>
            <a:ext uri="{FF2B5EF4-FFF2-40B4-BE49-F238E27FC236}">
              <a16:creationId xmlns:a16="http://schemas.microsoft.com/office/drawing/2014/main" id="{B2B5A5B6-7E7F-77F1-3307-B6103C42F1B6}"/>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419725" y="1143000"/>
          <a:ext cx="314325"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10</xdr:col>
      <xdr:colOff>161925</xdr:colOff>
      <xdr:row>3</xdr:row>
      <xdr:rowOff>295275</xdr:rowOff>
    </xdr:from>
    <xdr:to>
      <xdr:col>10</xdr:col>
      <xdr:colOff>485775</xdr:colOff>
      <xdr:row>3</xdr:row>
      <xdr:rowOff>619125</xdr:rowOff>
    </xdr:to>
    <xdr:pic>
      <xdr:nvPicPr>
        <xdr:cNvPr id="185129" name="Picture 12">
          <a:extLst>
            <a:ext uri="{FF2B5EF4-FFF2-40B4-BE49-F238E27FC236}">
              <a16:creationId xmlns:a16="http://schemas.microsoft.com/office/drawing/2014/main" id="{951D1C4F-F77C-506D-3B97-7BA0A7AA29C3}"/>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6038850" y="1143000"/>
          <a:ext cx="32385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123825</xdr:colOff>
      <xdr:row>3</xdr:row>
      <xdr:rowOff>285750</xdr:rowOff>
    </xdr:from>
    <xdr:to>
      <xdr:col>13</xdr:col>
      <xdr:colOff>495300</xdr:colOff>
      <xdr:row>3</xdr:row>
      <xdr:rowOff>609600</xdr:rowOff>
    </xdr:to>
    <xdr:pic>
      <xdr:nvPicPr>
        <xdr:cNvPr id="185130" name="Picture 10">
          <a:extLst>
            <a:ext uri="{FF2B5EF4-FFF2-40B4-BE49-F238E27FC236}">
              <a16:creationId xmlns:a16="http://schemas.microsoft.com/office/drawing/2014/main" id="{C2EBCF80-9CB1-5DAA-E8A9-5E6FD8574A7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277100" y="1133475"/>
          <a:ext cx="97155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133350</xdr:colOff>
      <xdr:row>3</xdr:row>
      <xdr:rowOff>285750</xdr:rowOff>
    </xdr:from>
    <xdr:to>
      <xdr:col>12</xdr:col>
      <xdr:colOff>447675</xdr:colOff>
      <xdr:row>3</xdr:row>
      <xdr:rowOff>600075</xdr:rowOff>
    </xdr:to>
    <xdr:pic>
      <xdr:nvPicPr>
        <xdr:cNvPr id="185131" name="Picture 11">
          <a:extLst>
            <a:ext uri="{FF2B5EF4-FFF2-40B4-BE49-F238E27FC236}">
              <a16:creationId xmlns:a16="http://schemas.microsoft.com/office/drawing/2014/main" id="{D50D4910-D9F1-BC2D-E2C7-0E37BC5BB401}"/>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7286625" y="1133475"/>
          <a:ext cx="314325"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152400</xdr:colOff>
      <xdr:row>3</xdr:row>
      <xdr:rowOff>285750</xdr:rowOff>
    </xdr:from>
    <xdr:to>
      <xdr:col>13</xdr:col>
      <xdr:colOff>476250</xdr:colOff>
      <xdr:row>3</xdr:row>
      <xdr:rowOff>609600</xdr:rowOff>
    </xdr:to>
    <xdr:pic>
      <xdr:nvPicPr>
        <xdr:cNvPr id="185132" name="Picture 12">
          <a:extLst>
            <a:ext uri="{FF2B5EF4-FFF2-40B4-BE49-F238E27FC236}">
              <a16:creationId xmlns:a16="http://schemas.microsoft.com/office/drawing/2014/main" id="{919F5523-640B-55C4-C322-3C08BC642055}"/>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7905750" y="1133475"/>
          <a:ext cx="32385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2</xdr:col>
      <xdr:colOff>19050</xdr:colOff>
      <xdr:row>0</xdr:row>
      <xdr:rowOff>19050</xdr:rowOff>
    </xdr:from>
    <xdr:to>
      <xdr:col>2</xdr:col>
      <xdr:colOff>1209675</xdr:colOff>
      <xdr:row>3</xdr:row>
      <xdr:rowOff>47625</xdr:rowOff>
    </xdr:to>
    <xdr:pic>
      <xdr:nvPicPr>
        <xdr:cNvPr id="27015" name="Image 2" descr="AD89_LOGO_OCCE_MINI_CMJN_Hdef.jpg">
          <a:extLst>
            <a:ext uri="{FF2B5EF4-FFF2-40B4-BE49-F238E27FC236}">
              <a16:creationId xmlns:a16="http://schemas.microsoft.com/office/drawing/2014/main" id="{EC72D806-1B08-A0AA-BABD-EDF65E39653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667000" y="19050"/>
          <a:ext cx="1190625"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3.xml><?xml version="1.0" encoding="utf-8"?>
<xdr:wsDr xmlns:xdr="http://schemas.openxmlformats.org/drawingml/2006/spreadsheetDrawing" xmlns:a="http://schemas.openxmlformats.org/drawingml/2006/main">
  <xdr:twoCellAnchor>
    <xdr:from>
      <xdr:col>5</xdr:col>
      <xdr:colOff>19050</xdr:colOff>
      <xdr:row>38</xdr:row>
      <xdr:rowOff>9525</xdr:rowOff>
    </xdr:from>
    <xdr:to>
      <xdr:col>6</xdr:col>
      <xdr:colOff>438150</xdr:colOff>
      <xdr:row>38</xdr:row>
      <xdr:rowOff>9525</xdr:rowOff>
    </xdr:to>
    <xdr:sp macro="" textlink="">
      <xdr:nvSpPr>
        <xdr:cNvPr id="194864" name="Line 1">
          <a:extLst>
            <a:ext uri="{FF2B5EF4-FFF2-40B4-BE49-F238E27FC236}">
              <a16:creationId xmlns:a16="http://schemas.microsoft.com/office/drawing/2014/main" id="{C4082CD6-3087-3614-352C-FEA699F31DFB}"/>
            </a:ext>
          </a:extLst>
        </xdr:cNvPr>
        <xdr:cNvSpPr>
          <a:spLocks noChangeShapeType="1"/>
        </xdr:cNvSpPr>
      </xdr:nvSpPr>
      <xdr:spPr bwMode="auto">
        <a:xfrm>
          <a:off x="3238500" y="5715000"/>
          <a:ext cx="80010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1171575</xdr:colOff>
      <xdr:row>38</xdr:row>
      <xdr:rowOff>0</xdr:rowOff>
    </xdr:from>
    <xdr:to>
      <xdr:col>6</xdr:col>
      <xdr:colOff>1809750</xdr:colOff>
      <xdr:row>38</xdr:row>
      <xdr:rowOff>0</xdr:rowOff>
    </xdr:to>
    <xdr:sp macro="" textlink="">
      <xdr:nvSpPr>
        <xdr:cNvPr id="194865" name="Line 2">
          <a:extLst>
            <a:ext uri="{FF2B5EF4-FFF2-40B4-BE49-F238E27FC236}">
              <a16:creationId xmlns:a16="http://schemas.microsoft.com/office/drawing/2014/main" id="{BBC68509-20EC-3277-692E-ED7203C0D3AA}"/>
            </a:ext>
          </a:extLst>
        </xdr:cNvPr>
        <xdr:cNvSpPr>
          <a:spLocks noChangeShapeType="1"/>
        </xdr:cNvSpPr>
      </xdr:nvSpPr>
      <xdr:spPr bwMode="auto">
        <a:xfrm flipH="1">
          <a:off x="4772025" y="5705475"/>
          <a:ext cx="638175"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676275</xdr:colOff>
      <xdr:row>37</xdr:row>
      <xdr:rowOff>104775</xdr:rowOff>
    </xdr:from>
    <xdr:to>
      <xdr:col>6</xdr:col>
      <xdr:colOff>885825</xdr:colOff>
      <xdr:row>37</xdr:row>
      <xdr:rowOff>104775</xdr:rowOff>
    </xdr:to>
    <xdr:sp macro="" textlink="">
      <xdr:nvSpPr>
        <xdr:cNvPr id="194866" name="Line 3">
          <a:extLst>
            <a:ext uri="{FF2B5EF4-FFF2-40B4-BE49-F238E27FC236}">
              <a16:creationId xmlns:a16="http://schemas.microsoft.com/office/drawing/2014/main" id="{66E6DA42-7BBD-933D-EE54-B794627C837C}"/>
            </a:ext>
          </a:extLst>
        </xdr:cNvPr>
        <xdr:cNvSpPr>
          <a:spLocks noChangeShapeType="1"/>
        </xdr:cNvSpPr>
      </xdr:nvSpPr>
      <xdr:spPr bwMode="auto">
        <a:xfrm>
          <a:off x="4276725" y="5648325"/>
          <a:ext cx="2095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676275</xdr:colOff>
      <xdr:row>38</xdr:row>
      <xdr:rowOff>47625</xdr:rowOff>
    </xdr:from>
    <xdr:to>
      <xdr:col>6</xdr:col>
      <xdr:colOff>885825</xdr:colOff>
      <xdr:row>38</xdr:row>
      <xdr:rowOff>47625</xdr:rowOff>
    </xdr:to>
    <xdr:sp macro="" textlink="">
      <xdr:nvSpPr>
        <xdr:cNvPr id="194867" name="Line 4">
          <a:extLst>
            <a:ext uri="{FF2B5EF4-FFF2-40B4-BE49-F238E27FC236}">
              <a16:creationId xmlns:a16="http://schemas.microsoft.com/office/drawing/2014/main" id="{67F27132-6B92-5EB5-1075-50553EC47EA4}"/>
            </a:ext>
          </a:extLst>
        </xdr:cNvPr>
        <xdr:cNvSpPr>
          <a:spLocks noChangeShapeType="1"/>
        </xdr:cNvSpPr>
      </xdr:nvSpPr>
      <xdr:spPr bwMode="auto">
        <a:xfrm>
          <a:off x="4276725" y="5753100"/>
          <a:ext cx="2095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xdr:col>
      <xdr:colOff>1038225</xdr:colOff>
      <xdr:row>59</xdr:row>
      <xdr:rowOff>104775</xdr:rowOff>
    </xdr:from>
    <xdr:to>
      <xdr:col>1</xdr:col>
      <xdr:colOff>1114425</xdr:colOff>
      <xdr:row>60</xdr:row>
      <xdr:rowOff>142875</xdr:rowOff>
    </xdr:to>
    <xdr:sp macro="" textlink="">
      <xdr:nvSpPr>
        <xdr:cNvPr id="194868" name="Text Box 10">
          <a:extLst>
            <a:ext uri="{FF2B5EF4-FFF2-40B4-BE49-F238E27FC236}">
              <a16:creationId xmlns:a16="http://schemas.microsoft.com/office/drawing/2014/main" id="{75963402-EA79-99F2-A294-57C138CB962A}"/>
            </a:ext>
          </a:extLst>
        </xdr:cNvPr>
        <xdr:cNvSpPr txBox="1">
          <a:spLocks noChangeArrowheads="1"/>
        </xdr:cNvSpPr>
      </xdr:nvSpPr>
      <xdr:spPr bwMode="auto">
        <a:xfrm>
          <a:off x="1438275" y="9144000"/>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1695450</xdr:colOff>
      <xdr:row>14</xdr:row>
      <xdr:rowOff>66675</xdr:rowOff>
    </xdr:from>
    <xdr:to>
      <xdr:col>2</xdr:col>
      <xdr:colOff>76200</xdr:colOff>
      <xdr:row>15</xdr:row>
      <xdr:rowOff>142875</xdr:rowOff>
    </xdr:to>
    <xdr:sp macro="" textlink="">
      <xdr:nvSpPr>
        <xdr:cNvPr id="194869" name="Text Box 11">
          <a:extLst>
            <a:ext uri="{FF2B5EF4-FFF2-40B4-BE49-F238E27FC236}">
              <a16:creationId xmlns:a16="http://schemas.microsoft.com/office/drawing/2014/main" id="{FF03C6EB-FBE1-6E64-3457-EC6F3A3090AA}"/>
            </a:ext>
          </a:extLst>
        </xdr:cNvPr>
        <xdr:cNvSpPr txBox="1">
          <a:spLocks noChangeArrowheads="1"/>
        </xdr:cNvSpPr>
      </xdr:nvSpPr>
      <xdr:spPr bwMode="auto">
        <a:xfrm>
          <a:off x="2095500" y="2305050"/>
          <a:ext cx="2286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xdr:col>
      <xdr:colOff>419100</xdr:colOff>
      <xdr:row>58</xdr:row>
      <xdr:rowOff>0</xdr:rowOff>
    </xdr:from>
    <xdr:to>
      <xdr:col>5</xdr:col>
      <xdr:colOff>323850</xdr:colOff>
      <xdr:row>58</xdr:row>
      <xdr:rowOff>0</xdr:rowOff>
    </xdr:to>
    <xdr:sp macro="" textlink="">
      <xdr:nvSpPr>
        <xdr:cNvPr id="194870" name="Line 13">
          <a:extLst>
            <a:ext uri="{FF2B5EF4-FFF2-40B4-BE49-F238E27FC236}">
              <a16:creationId xmlns:a16="http://schemas.microsoft.com/office/drawing/2014/main" id="{C30A9B98-B526-B058-20E2-F808F538B4D8}"/>
            </a:ext>
          </a:extLst>
        </xdr:cNvPr>
        <xdr:cNvSpPr>
          <a:spLocks noChangeShapeType="1"/>
        </xdr:cNvSpPr>
      </xdr:nvSpPr>
      <xdr:spPr bwMode="auto">
        <a:xfrm>
          <a:off x="2667000" y="8877300"/>
          <a:ext cx="87630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1857375</xdr:colOff>
      <xdr:row>58</xdr:row>
      <xdr:rowOff>0</xdr:rowOff>
    </xdr:from>
    <xdr:to>
      <xdr:col>7</xdr:col>
      <xdr:colOff>304800</xdr:colOff>
      <xdr:row>58</xdr:row>
      <xdr:rowOff>9525</xdr:rowOff>
    </xdr:to>
    <xdr:sp macro="" textlink="">
      <xdr:nvSpPr>
        <xdr:cNvPr id="194871" name="Line 14">
          <a:extLst>
            <a:ext uri="{FF2B5EF4-FFF2-40B4-BE49-F238E27FC236}">
              <a16:creationId xmlns:a16="http://schemas.microsoft.com/office/drawing/2014/main" id="{9684895B-1CF9-24CE-5508-FE406398E56F}"/>
            </a:ext>
          </a:extLst>
        </xdr:cNvPr>
        <xdr:cNvSpPr>
          <a:spLocks noChangeShapeType="1"/>
        </xdr:cNvSpPr>
      </xdr:nvSpPr>
      <xdr:spPr bwMode="auto">
        <a:xfrm flipH="1">
          <a:off x="5457825" y="8877300"/>
          <a:ext cx="314325" cy="9525"/>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7</xdr:col>
      <xdr:colOff>304800</xdr:colOff>
      <xdr:row>57</xdr:row>
      <xdr:rowOff>66675</xdr:rowOff>
    </xdr:from>
    <xdr:to>
      <xdr:col>7</xdr:col>
      <xdr:colOff>304800</xdr:colOff>
      <xdr:row>58</xdr:row>
      <xdr:rowOff>0</xdr:rowOff>
    </xdr:to>
    <xdr:sp macro="" textlink="">
      <xdr:nvSpPr>
        <xdr:cNvPr id="194872" name="Line 17">
          <a:extLst>
            <a:ext uri="{FF2B5EF4-FFF2-40B4-BE49-F238E27FC236}">
              <a16:creationId xmlns:a16="http://schemas.microsoft.com/office/drawing/2014/main" id="{BB28A90C-AFA5-EBD1-5BD3-613331742E02}"/>
            </a:ext>
          </a:extLst>
        </xdr:cNvPr>
        <xdr:cNvSpPr>
          <a:spLocks noChangeShapeType="1"/>
        </xdr:cNvSpPr>
      </xdr:nvSpPr>
      <xdr:spPr bwMode="auto">
        <a:xfrm flipV="1">
          <a:off x="5772150" y="8782050"/>
          <a:ext cx="0" cy="952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409575</xdr:colOff>
      <xdr:row>57</xdr:row>
      <xdr:rowOff>57150</xdr:rowOff>
    </xdr:from>
    <xdr:to>
      <xdr:col>2</xdr:col>
      <xdr:colOff>419100</xdr:colOff>
      <xdr:row>58</xdr:row>
      <xdr:rowOff>0</xdr:rowOff>
    </xdr:to>
    <xdr:sp macro="" textlink="">
      <xdr:nvSpPr>
        <xdr:cNvPr id="194873" name="Line 18">
          <a:extLst>
            <a:ext uri="{FF2B5EF4-FFF2-40B4-BE49-F238E27FC236}">
              <a16:creationId xmlns:a16="http://schemas.microsoft.com/office/drawing/2014/main" id="{16817BED-C76C-994B-12C8-700EF2BBFE48}"/>
            </a:ext>
          </a:extLst>
        </xdr:cNvPr>
        <xdr:cNvSpPr>
          <a:spLocks noChangeShapeType="1"/>
        </xdr:cNvSpPr>
      </xdr:nvSpPr>
      <xdr:spPr bwMode="auto">
        <a:xfrm flipH="1" flipV="1">
          <a:off x="2657475" y="8772525"/>
          <a:ext cx="9525" cy="1047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2</xdr:col>
      <xdr:colOff>19050</xdr:colOff>
      <xdr:row>0</xdr:row>
      <xdr:rowOff>0</xdr:rowOff>
    </xdr:from>
    <xdr:to>
      <xdr:col>5</xdr:col>
      <xdr:colOff>304800</xdr:colOff>
      <xdr:row>3</xdr:row>
      <xdr:rowOff>57150</xdr:rowOff>
    </xdr:to>
    <xdr:pic>
      <xdr:nvPicPr>
        <xdr:cNvPr id="194874" name="Image 12" descr="AD89_LOGO_OCCE_MINI_CMJN_Hdef.jpg">
          <a:extLst>
            <a:ext uri="{FF2B5EF4-FFF2-40B4-BE49-F238E27FC236}">
              <a16:creationId xmlns:a16="http://schemas.microsoft.com/office/drawing/2014/main" id="{3EAF3AEA-37F6-0BE0-4E69-3665D52D3BD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266950" y="0"/>
          <a:ext cx="125730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247650</xdr:colOff>
      <xdr:row>4</xdr:row>
      <xdr:rowOff>66675</xdr:rowOff>
    </xdr:to>
    <xdr:pic>
      <xdr:nvPicPr>
        <xdr:cNvPr id="95453" name="Image 2" descr="AD89_LOGO_OCCE_MINI_CMJN_Hdef.jpg">
          <a:extLst>
            <a:ext uri="{FF2B5EF4-FFF2-40B4-BE49-F238E27FC236}">
              <a16:creationId xmlns:a16="http://schemas.microsoft.com/office/drawing/2014/main" id="{24E44608-C33A-9B59-DF54-DF1E97E4F63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90650" cy="714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969696"/>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969696"/>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3.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4.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5.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8.xml"/><Relationship Id="rId1" Type="http://schemas.openxmlformats.org/officeDocument/2006/relationships/printerSettings" Target="../printerSettings/printerSettings8.bin"/><Relationship Id="rId4" Type="http://schemas.openxmlformats.org/officeDocument/2006/relationships/comments" Target="../comments6.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9.xml"/><Relationship Id="rId1" Type="http://schemas.openxmlformats.org/officeDocument/2006/relationships/printerSettings" Target="../printerSettings/printerSettings9.bin"/><Relationship Id="rId4" Type="http://schemas.openxmlformats.org/officeDocument/2006/relationships/comments" Target="../comments7.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8.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omments" Target="../comments9.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2.xml"/><Relationship Id="rId1" Type="http://schemas.openxmlformats.org/officeDocument/2006/relationships/printerSettings" Target="../printerSettings/printerSettings12.bin"/><Relationship Id="rId4" Type="http://schemas.openxmlformats.org/officeDocument/2006/relationships/comments" Target="../comments10.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3.xml"/><Relationship Id="rId1" Type="http://schemas.openxmlformats.org/officeDocument/2006/relationships/printerSettings" Target="../printerSettings/printerSettings13.bin"/><Relationship Id="rId4" Type="http://schemas.openxmlformats.org/officeDocument/2006/relationships/comments" Target="../comments11.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4.xml"/><Relationship Id="rId1" Type="http://schemas.openxmlformats.org/officeDocument/2006/relationships/printerSettings" Target="../printerSettings/printerSettings14.bin"/><Relationship Id="rId4" Type="http://schemas.openxmlformats.org/officeDocument/2006/relationships/comments" Target="../comments12.xml"/></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15.xml"/><Relationship Id="rId1" Type="http://schemas.openxmlformats.org/officeDocument/2006/relationships/printerSettings" Target="../printerSettings/printerSettings15.bin"/><Relationship Id="rId4" Type="http://schemas.openxmlformats.org/officeDocument/2006/relationships/comments" Target="../comments13.xml"/></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16.xml"/><Relationship Id="rId1" Type="http://schemas.openxmlformats.org/officeDocument/2006/relationships/printerSettings" Target="../printerSettings/printerSettings16.bin"/><Relationship Id="rId4" Type="http://schemas.openxmlformats.org/officeDocument/2006/relationships/comments" Target="../comments14.xml"/></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5.vml"/><Relationship Id="rId2" Type="http://schemas.openxmlformats.org/officeDocument/2006/relationships/drawing" Target="../drawings/drawing17.xml"/><Relationship Id="rId1" Type="http://schemas.openxmlformats.org/officeDocument/2006/relationships/printerSettings" Target="../printerSettings/printerSettings17.bin"/><Relationship Id="rId4" Type="http://schemas.openxmlformats.org/officeDocument/2006/relationships/comments" Target="../comments15.xml"/></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16.vml"/><Relationship Id="rId2" Type="http://schemas.openxmlformats.org/officeDocument/2006/relationships/drawing" Target="../drawings/drawing18.xml"/><Relationship Id="rId1" Type="http://schemas.openxmlformats.org/officeDocument/2006/relationships/printerSettings" Target="../printerSettings/printerSettings18.bin"/><Relationship Id="rId4" Type="http://schemas.openxmlformats.org/officeDocument/2006/relationships/comments" Target="../comments16.xml"/></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17.vml"/><Relationship Id="rId2" Type="http://schemas.openxmlformats.org/officeDocument/2006/relationships/drawing" Target="../drawings/drawing19.xml"/><Relationship Id="rId1" Type="http://schemas.openxmlformats.org/officeDocument/2006/relationships/printerSettings" Target="../printerSettings/printerSettings19.bin"/><Relationship Id="rId4" Type="http://schemas.openxmlformats.org/officeDocument/2006/relationships/comments" Target="../comments17.xml"/></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18.vml"/><Relationship Id="rId2" Type="http://schemas.openxmlformats.org/officeDocument/2006/relationships/drawing" Target="../drawings/drawing20.xml"/><Relationship Id="rId1" Type="http://schemas.openxmlformats.org/officeDocument/2006/relationships/printerSettings" Target="../printerSettings/printerSettings20.bin"/><Relationship Id="rId4" Type="http://schemas.openxmlformats.org/officeDocument/2006/relationships/comments" Target="../comments18.xml"/></Relationships>
</file>

<file path=xl/worksheets/_rels/sheet21.xml.rels><?xml version="1.0" encoding="UTF-8" standalone="yes"?>
<Relationships xmlns="http://schemas.openxmlformats.org/package/2006/relationships"><Relationship Id="rId3" Type="http://schemas.openxmlformats.org/officeDocument/2006/relationships/vmlDrawing" Target="../drawings/vmlDrawing19.vml"/><Relationship Id="rId2" Type="http://schemas.openxmlformats.org/officeDocument/2006/relationships/drawing" Target="../drawings/drawing21.xml"/><Relationship Id="rId1" Type="http://schemas.openxmlformats.org/officeDocument/2006/relationships/printerSettings" Target="../printerSettings/printerSettings21.bin"/><Relationship Id="rId4" Type="http://schemas.openxmlformats.org/officeDocument/2006/relationships/comments" Target="../comments19.xml"/></Relationships>
</file>

<file path=xl/worksheets/_rels/sheet22.xml.rels><?xml version="1.0" encoding="UTF-8" standalone="yes"?>
<Relationships xmlns="http://schemas.openxmlformats.org/package/2006/relationships"><Relationship Id="rId3" Type="http://schemas.openxmlformats.org/officeDocument/2006/relationships/vmlDrawing" Target="../drawings/vmlDrawing20.vml"/><Relationship Id="rId2" Type="http://schemas.openxmlformats.org/officeDocument/2006/relationships/drawing" Target="../drawings/drawing22.xml"/><Relationship Id="rId1" Type="http://schemas.openxmlformats.org/officeDocument/2006/relationships/printerSettings" Target="../printerSettings/printerSettings22.bin"/><Relationship Id="rId4" Type="http://schemas.openxmlformats.org/officeDocument/2006/relationships/comments" Target="../comments20.xml"/></Relationships>
</file>

<file path=xl/worksheets/_rels/sheet23.xml.rels><?xml version="1.0" encoding="UTF-8" standalone="yes"?>
<Relationships xmlns="http://schemas.openxmlformats.org/package/2006/relationships"><Relationship Id="rId3" Type="http://schemas.openxmlformats.org/officeDocument/2006/relationships/vmlDrawing" Target="../drawings/vmlDrawing21.vml"/><Relationship Id="rId2" Type="http://schemas.openxmlformats.org/officeDocument/2006/relationships/drawing" Target="../drawings/drawing23.xml"/><Relationship Id="rId1" Type="http://schemas.openxmlformats.org/officeDocument/2006/relationships/printerSettings" Target="../printerSettings/printerSettings23.bin"/><Relationship Id="rId4" Type="http://schemas.openxmlformats.org/officeDocument/2006/relationships/comments" Target="../comments21.xml"/></Relationships>
</file>

<file path=xl/worksheets/_rels/sheet24.xml.rels><?xml version="1.0" encoding="UTF-8" standalone="yes"?>
<Relationships xmlns="http://schemas.openxmlformats.org/package/2006/relationships"><Relationship Id="rId3" Type="http://schemas.openxmlformats.org/officeDocument/2006/relationships/comments" Target="../comments22.xml"/><Relationship Id="rId2" Type="http://schemas.openxmlformats.org/officeDocument/2006/relationships/vmlDrawing" Target="../drawings/vmlDrawing22.v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5FE9CC-F37C-4735-8A61-F6A589A85ADF}">
  <sheetPr codeName="Feuil1">
    <tabColor rgb="FF92D050"/>
  </sheetPr>
  <dimension ref="B1:K25"/>
  <sheetViews>
    <sheetView showGridLines="0" showRowColHeaders="0" tabSelected="1" zoomScaleNormal="100" workbookViewId="0">
      <selection activeCell="C7" sqref="C7"/>
    </sheetView>
  </sheetViews>
  <sheetFormatPr baseColWidth="10" defaultRowHeight="12.75"/>
  <cols>
    <col min="1" max="1" width="1.140625" style="390" customWidth="1"/>
    <col min="2" max="2" width="23.5703125" style="390" customWidth="1"/>
    <col min="3" max="3" width="22.140625" style="390" customWidth="1"/>
    <col min="4" max="5" width="3.140625" style="390" customWidth="1"/>
    <col min="6" max="6" width="11.42578125" style="390"/>
    <col min="7" max="7" width="3.5703125" style="390" customWidth="1"/>
    <col min="8" max="8" width="5.85546875" style="390" customWidth="1"/>
    <col min="9" max="9" width="11.42578125" style="390"/>
    <col min="10" max="10" width="7.140625" style="390" customWidth="1"/>
    <col min="11" max="11" width="8.140625" style="390" customWidth="1"/>
    <col min="12" max="16384" width="11.42578125" style="390"/>
  </cols>
  <sheetData>
    <row r="1" spans="2:11" ht="6.75" customHeight="1" thickBot="1"/>
    <row r="2" spans="2:11" ht="128.25" customHeight="1" thickBot="1">
      <c r="B2" s="512"/>
      <c r="C2" s="522" t="s">
        <v>469</v>
      </c>
      <c r="D2" s="523"/>
      <c r="E2" s="523"/>
      <c r="F2" s="523"/>
      <c r="G2" s="523"/>
      <c r="H2" s="523"/>
      <c r="I2" s="523"/>
      <c r="J2" s="523"/>
      <c r="K2" s="524"/>
    </row>
    <row r="3" spans="2:11" ht="13.5" thickBot="1">
      <c r="B3" s="135"/>
      <c r="C3" s="135"/>
      <c r="D3" s="135"/>
      <c r="E3" s="135"/>
      <c r="F3" s="135"/>
      <c r="G3" s="135"/>
      <c r="H3" s="135"/>
      <c r="I3" s="135"/>
      <c r="J3" s="135"/>
      <c r="K3" s="135"/>
    </row>
    <row r="4" spans="2:11" ht="90" customHeight="1" thickBot="1">
      <c r="B4" s="135"/>
      <c r="C4" s="135"/>
      <c r="D4" s="135"/>
      <c r="E4" s="135"/>
      <c r="F4" s="546" t="s">
        <v>467</v>
      </c>
      <c r="G4" s="547"/>
      <c r="H4" s="547"/>
      <c r="I4" s="547"/>
      <c r="J4" s="547"/>
      <c r="K4" s="548"/>
    </row>
    <row r="5" spans="2:11" ht="15.75" customHeight="1">
      <c r="B5" s="135"/>
      <c r="C5" s="135"/>
      <c r="D5" s="135"/>
      <c r="E5" s="135"/>
      <c r="F5" s="513"/>
      <c r="G5" s="514"/>
      <c r="H5" s="514"/>
      <c r="I5" s="514"/>
      <c r="J5" s="514"/>
      <c r="K5" s="514"/>
    </row>
    <row r="6" spans="2:11" ht="15">
      <c r="B6" s="135"/>
      <c r="C6" s="135"/>
      <c r="D6" s="136"/>
      <c r="E6" s="135"/>
      <c r="F6" s="515" t="s">
        <v>64</v>
      </c>
      <c r="G6" s="516"/>
      <c r="H6" s="515"/>
      <c r="I6" s="517"/>
      <c r="J6" s="516"/>
      <c r="K6" s="518"/>
    </row>
    <row r="7" spans="2:11" ht="24.75" customHeight="1">
      <c r="B7" s="502" t="s">
        <v>63</v>
      </c>
      <c r="C7" s="500"/>
      <c r="F7" s="535"/>
      <c r="G7" s="536"/>
      <c r="H7" s="536"/>
      <c r="I7" s="536"/>
      <c r="J7" s="536"/>
      <c r="K7" s="537"/>
    </row>
    <row r="8" spans="2:11" ht="24" customHeight="1">
      <c r="B8" s="503"/>
      <c r="C8" s="504"/>
      <c r="F8" s="538"/>
      <c r="G8" s="539"/>
      <c r="H8" s="539"/>
      <c r="I8" s="539"/>
      <c r="J8" s="539"/>
      <c r="K8" s="540"/>
    </row>
    <row r="9" spans="2:11" ht="21.75" customHeight="1">
      <c r="B9" s="502" t="s">
        <v>353</v>
      </c>
      <c r="C9" s="500"/>
      <c r="F9" s="541"/>
      <c r="G9" s="542"/>
      <c r="H9" s="542"/>
      <c r="I9" s="542"/>
      <c r="J9" s="542"/>
      <c r="K9" s="543"/>
    </row>
    <row r="10" spans="2:11" ht="15">
      <c r="B10" s="501"/>
    </row>
    <row r="11" spans="2:11" ht="19.5" customHeight="1">
      <c r="B11" s="502" t="s">
        <v>98</v>
      </c>
      <c r="C11" s="520" t="s">
        <v>473</v>
      </c>
      <c r="F11" s="502" t="s">
        <v>65</v>
      </c>
      <c r="G11" s="544"/>
      <c r="H11" s="544"/>
      <c r="I11" s="544"/>
      <c r="J11" s="544"/>
      <c r="K11" s="545"/>
    </row>
    <row r="12" spans="2:11" ht="39" customHeight="1">
      <c r="B12" s="505"/>
      <c r="C12" s="506"/>
      <c r="F12" s="507"/>
      <c r="G12" s="508"/>
      <c r="H12" s="508"/>
      <c r="I12" s="508"/>
      <c r="J12" s="508"/>
      <c r="K12" s="508"/>
    </row>
    <row r="13" spans="2:11" ht="15">
      <c r="B13" s="534" t="s">
        <v>466</v>
      </c>
      <c r="C13" s="534"/>
      <c r="D13" s="534"/>
      <c r="E13" s="534"/>
      <c r="F13" s="534"/>
      <c r="G13" s="534"/>
      <c r="H13" s="534"/>
      <c r="I13" s="534"/>
      <c r="J13" s="534"/>
      <c r="K13" s="534"/>
    </row>
    <row r="14" spans="2:11" ht="20.25" customHeight="1" thickBot="1">
      <c r="B14" s="519" t="s">
        <v>91</v>
      </c>
      <c r="C14" s="135"/>
      <c r="D14" s="135"/>
      <c r="E14" s="135"/>
      <c r="F14" s="135"/>
      <c r="G14" s="135"/>
      <c r="H14" s="135"/>
      <c r="I14" s="135"/>
      <c r="J14" s="135"/>
      <c r="K14" s="135"/>
    </row>
    <row r="15" spans="2:11">
      <c r="B15" s="525" t="s">
        <v>283</v>
      </c>
      <c r="C15" s="526"/>
      <c r="D15" s="526"/>
      <c r="E15" s="526"/>
      <c r="F15" s="526"/>
      <c r="G15" s="526"/>
      <c r="H15" s="526"/>
      <c r="I15" s="526"/>
      <c r="J15" s="526"/>
      <c r="K15" s="527"/>
    </row>
    <row r="16" spans="2:11">
      <c r="B16" s="528"/>
      <c r="C16" s="529"/>
      <c r="D16" s="529"/>
      <c r="E16" s="529"/>
      <c r="F16" s="529"/>
      <c r="G16" s="529"/>
      <c r="H16" s="529"/>
      <c r="I16" s="529"/>
      <c r="J16" s="529"/>
      <c r="K16" s="530"/>
    </row>
    <row r="17" spans="2:11">
      <c r="B17" s="528"/>
      <c r="C17" s="529"/>
      <c r="D17" s="529"/>
      <c r="E17" s="529"/>
      <c r="F17" s="529"/>
      <c r="G17" s="529"/>
      <c r="H17" s="529"/>
      <c r="I17" s="529"/>
      <c r="J17" s="529"/>
      <c r="K17" s="530"/>
    </row>
    <row r="18" spans="2:11">
      <c r="B18" s="528"/>
      <c r="C18" s="529"/>
      <c r="D18" s="529"/>
      <c r="E18" s="529"/>
      <c r="F18" s="529"/>
      <c r="G18" s="529"/>
      <c r="H18" s="529"/>
      <c r="I18" s="529"/>
      <c r="J18" s="529"/>
      <c r="K18" s="530"/>
    </row>
    <row r="19" spans="2:11">
      <c r="B19" s="528"/>
      <c r="C19" s="529"/>
      <c r="D19" s="529"/>
      <c r="E19" s="529"/>
      <c r="F19" s="529"/>
      <c r="G19" s="529"/>
      <c r="H19" s="529"/>
      <c r="I19" s="529"/>
      <c r="J19" s="529"/>
      <c r="K19" s="530"/>
    </row>
    <row r="20" spans="2:11">
      <c r="B20" s="528"/>
      <c r="C20" s="529"/>
      <c r="D20" s="529"/>
      <c r="E20" s="529"/>
      <c r="F20" s="529"/>
      <c r="G20" s="529"/>
      <c r="H20" s="529"/>
      <c r="I20" s="529"/>
      <c r="J20" s="529"/>
      <c r="K20" s="530"/>
    </row>
    <row r="21" spans="2:11" ht="13.5" thickBot="1">
      <c r="B21" s="531"/>
      <c r="C21" s="532"/>
      <c r="D21" s="532"/>
      <c r="E21" s="532"/>
      <c r="F21" s="532"/>
      <c r="G21" s="532"/>
      <c r="H21" s="532"/>
      <c r="I21" s="532"/>
      <c r="J21" s="532"/>
      <c r="K21" s="533"/>
    </row>
    <row r="23" spans="2:11">
      <c r="B23" s="509"/>
      <c r="C23" s="510"/>
    </row>
    <row r="25" spans="2:11">
      <c r="D25" s="511"/>
    </row>
  </sheetData>
  <sheetProtection password="CD4D" sheet="1" selectLockedCells="1"/>
  <mergeCells count="6">
    <mergeCell ref="C2:K2"/>
    <mergeCell ref="B15:K21"/>
    <mergeCell ref="B13:K13"/>
    <mergeCell ref="F7:K9"/>
    <mergeCell ref="G11:K11"/>
    <mergeCell ref="F4:K4"/>
  </mergeCells>
  <phoneticPr fontId="31" type="noConversion"/>
  <pageMargins left="0.25" right="0.25"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1E688F-7DF8-4EDE-A496-E979ED7F2C27}">
  <dimension ref="A1:AJ138"/>
  <sheetViews>
    <sheetView showGridLines="0" zoomScaleNormal="100" workbookViewId="0">
      <selection activeCell="L59" sqref="L59"/>
    </sheetView>
  </sheetViews>
  <sheetFormatPr baseColWidth="10" defaultRowHeight="12.75"/>
  <cols>
    <col min="1" max="1" width="3.5703125" customWidth="1"/>
    <col min="2" max="2" width="3.42578125" customWidth="1"/>
    <col min="3" max="3" width="5.85546875" customWidth="1"/>
    <col min="4" max="4" width="30.140625" customWidth="1"/>
    <col min="5" max="6" width="7.5703125" customWidth="1"/>
    <col min="7" max="7" width="8.28515625" customWidth="1"/>
    <col min="8" max="15" width="7.5703125" customWidth="1"/>
    <col min="16" max="16" width="11" customWidth="1"/>
    <col min="17" max="17" width="4.28515625" customWidth="1"/>
    <col min="18" max="18" width="1.5703125" customWidth="1"/>
    <col min="19" max="19" width="2.7109375" customWidth="1"/>
    <col min="20" max="20" width="8.85546875" customWidth="1"/>
    <col min="21" max="21" width="10.85546875" customWidth="1"/>
    <col min="22" max="26" width="8.85546875" customWidth="1"/>
    <col min="27" max="27" width="3" customWidth="1"/>
    <col min="28" max="28" width="8.85546875" customWidth="1"/>
    <col min="30" max="30" width="11.5703125" customWidth="1"/>
    <col min="31" max="31" width="8.85546875" customWidth="1"/>
    <col min="32" max="32" width="9.7109375" customWidth="1"/>
    <col min="33" max="33" width="8.85546875" customWidth="1"/>
    <col min="34" max="34" width="10" customWidth="1"/>
    <col min="35" max="35" width="3.5703125" customWidth="1"/>
    <col min="36" max="36" width="1.85546875" customWidth="1"/>
  </cols>
  <sheetData>
    <row r="1" spans="2:35" ht="18.75">
      <c r="B1" s="563" t="s">
        <v>145</v>
      </c>
      <c r="C1" s="564"/>
      <c r="D1" s="564"/>
      <c r="E1" s="564"/>
      <c r="F1" s="564"/>
      <c r="G1" s="564"/>
      <c r="H1" s="564"/>
      <c r="I1" s="564"/>
      <c r="J1" s="564"/>
      <c r="K1" s="564"/>
      <c r="L1" s="564"/>
      <c r="M1" s="564"/>
      <c r="N1" s="564"/>
      <c r="O1" s="564"/>
      <c r="P1" s="565"/>
      <c r="T1" s="549" t="s">
        <v>243</v>
      </c>
      <c r="U1" s="550"/>
      <c r="V1" s="550"/>
      <c r="W1" s="550"/>
      <c r="X1" s="550"/>
      <c r="Y1" s="550"/>
      <c r="Z1" s="550"/>
      <c r="AA1" s="550"/>
      <c r="AB1" s="550"/>
      <c r="AC1" s="550"/>
      <c r="AD1" s="550"/>
      <c r="AE1" s="550"/>
      <c r="AF1" s="550"/>
      <c r="AG1" s="550"/>
      <c r="AH1" s="550"/>
      <c r="AI1" s="551"/>
    </row>
    <row r="2" spans="2:35" ht="15">
      <c r="B2" s="152"/>
      <c r="C2" s="151"/>
    </row>
    <row r="3" spans="2:35" ht="18">
      <c r="B3" s="152" t="s">
        <v>146</v>
      </c>
      <c r="C3" s="151"/>
      <c r="T3" s="159"/>
      <c r="U3" s="159"/>
      <c r="V3" s="159"/>
      <c r="W3" s="159"/>
      <c r="X3" s="159"/>
      <c r="Y3" s="159"/>
      <c r="Z3" s="159"/>
      <c r="AA3" s="159"/>
      <c r="AB3" s="159"/>
      <c r="AC3" s="159"/>
      <c r="AD3" s="159"/>
    </row>
    <row r="4" spans="2:35" ht="18">
      <c r="B4" s="152"/>
      <c r="C4" s="151" t="s">
        <v>147</v>
      </c>
      <c r="T4" s="159"/>
      <c r="U4" s="159"/>
      <c r="V4" s="159"/>
      <c r="W4" s="159"/>
      <c r="X4" s="159"/>
      <c r="Y4" s="159"/>
      <c r="Z4" s="159"/>
      <c r="AA4" s="159"/>
      <c r="AB4" s="159"/>
      <c r="AC4" s="159"/>
      <c r="AD4" s="159"/>
    </row>
    <row r="5" spans="2:35" ht="18">
      <c r="B5" s="152"/>
      <c r="C5" s="151" t="s">
        <v>148</v>
      </c>
      <c r="T5" s="159"/>
      <c r="U5" s="159"/>
      <c r="V5" s="159"/>
      <c r="W5" s="159"/>
      <c r="X5" s="159"/>
      <c r="Y5" s="159"/>
      <c r="Z5" s="159"/>
      <c r="AA5" s="159"/>
      <c r="AB5" s="159"/>
      <c r="AC5" s="159"/>
      <c r="AD5" s="159"/>
    </row>
    <row r="6" spans="2:35" ht="18">
      <c r="B6" s="152" t="s">
        <v>149</v>
      </c>
      <c r="C6" s="151"/>
      <c r="T6" s="159"/>
      <c r="U6" s="159"/>
      <c r="V6" s="159"/>
      <c r="W6" s="159"/>
      <c r="X6" s="161"/>
      <c r="Y6" s="159"/>
      <c r="Z6" s="159"/>
      <c r="AA6" s="159"/>
      <c r="AB6" s="159"/>
      <c r="AC6" s="161"/>
      <c r="AD6" s="159"/>
    </row>
    <row r="7" spans="2:35" ht="18">
      <c r="B7" s="152"/>
      <c r="C7" s="151" t="s">
        <v>164</v>
      </c>
      <c r="T7" s="552" t="s">
        <v>168</v>
      </c>
      <c r="U7" s="553"/>
      <c r="V7" s="553"/>
      <c r="W7" s="554"/>
      <c r="X7" s="162"/>
      <c r="Y7" s="555" t="s">
        <v>169</v>
      </c>
      <c r="Z7" s="556"/>
      <c r="AA7" s="556"/>
      <c r="AB7" s="556"/>
      <c r="AC7" s="556"/>
      <c r="AD7" s="557"/>
      <c r="AF7" s="558" t="s">
        <v>238</v>
      </c>
      <c r="AG7" s="559"/>
      <c r="AH7" s="559"/>
      <c r="AI7" s="560"/>
    </row>
    <row r="8" spans="2:35" ht="18">
      <c r="B8" s="152"/>
      <c r="C8" s="154" t="s">
        <v>150</v>
      </c>
      <c r="D8" s="155"/>
      <c r="E8" s="155"/>
      <c r="F8" s="155"/>
      <c r="G8" s="155"/>
      <c r="H8" s="155"/>
      <c r="T8" s="432"/>
      <c r="U8" s="433"/>
      <c r="V8" s="433"/>
      <c r="W8" s="434"/>
      <c r="X8" s="162"/>
      <c r="Y8" s="444"/>
      <c r="Z8" s="445" t="s">
        <v>170</v>
      </c>
      <c r="AA8" s="445"/>
      <c r="AB8" s="445"/>
      <c r="AC8" s="445"/>
      <c r="AD8" s="446"/>
      <c r="AF8" s="430" t="s">
        <v>171</v>
      </c>
      <c r="AG8" s="248"/>
      <c r="AH8" s="248"/>
      <c r="AI8" s="249"/>
    </row>
    <row r="9" spans="2:35" ht="18">
      <c r="B9" s="152" t="s">
        <v>151</v>
      </c>
      <c r="C9" s="151"/>
      <c r="T9" s="432"/>
      <c r="U9" s="433"/>
      <c r="V9" s="433"/>
      <c r="W9" s="434"/>
      <c r="X9" s="162"/>
      <c r="Y9" s="444"/>
      <c r="Z9" s="445"/>
      <c r="AA9" s="445"/>
      <c r="AB9" s="445"/>
      <c r="AC9" s="445"/>
      <c r="AD9" s="446"/>
      <c r="AF9" s="163"/>
      <c r="AG9" s="247"/>
      <c r="AH9" s="247"/>
      <c r="AI9" s="250"/>
    </row>
    <row r="10" spans="2:35" ht="18">
      <c r="B10" s="152"/>
      <c r="C10" s="166" t="s">
        <v>188</v>
      </c>
      <c r="D10" s="148"/>
      <c r="E10" s="148"/>
      <c r="F10" s="166"/>
      <c r="G10" s="156"/>
      <c r="H10" s="156"/>
      <c r="T10" s="435" t="s">
        <v>172</v>
      </c>
      <c r="U10" s="433"/>
      <c r="V10" s="433"/>
      <c r="W10" s="434"/>
      <c r="X10" s="162"/>
      <c r="Y10" s="447" t="s">
        <v>433</v>
      </c>
      <c r="Z10" s="445"/>
      <c r="AA10" s="445"/>
      <c r="AB10" s="445"/>
      <c r="AC10" s="445"/>
      <c r="AD10" s="446"/>
      <c r="AF10" s="431" t="s">
        <v>173</v>
      </c>
      <c r="AG10" s="247"/>
      <c r="AH10" s="247"/>
      <c r="AI10" s="250"/>
    </row>
    <row r="11" spans="2:35" ht="18">
      <c r="B11" s="152"/>
      <c r="C11" s="151" t="s">
        <v>152</v>
      </c>
      <c r="T11" s="432"/>
      <c r="U11" s="433"/>
      <c r="V11" s="433"/>
      <c r="W11" s="434"/>
      <c r="X11" s="162"/>
      <c r="Y11" s="444"/>
      <c r="Z11" s="445"/>
      <c r="AA11" s="445"/>
      <c r="AB11" s="445"/>
      <c r="AC11" s="445"/>
      <c r="AD11" s="446"/>
      <c r="AF11" s="163"/>
      <c r="AG11" s="247"/>
      <c r="AH11" s="247"/>
      <c r="AI11" s="250"/>
    </row>
    <row r="12" spans="2:35" ht="18">
      <c r="B12" s="152" t="s">
        <v>153</v>
      </c>
      <c r="C12" s="151"/>
      <c r="T12" s="436" t="s">
        <v>244</v>
      </c>
      <c r="U12" s="433"/>
      <c r="V12" s="433"/>
      <c r="W12" s="434"/>
      <c r="X12" s="162"/>
      <c r="Y12" s="448" t="s">
        <v>174</v>
      </c>
      <c r="Z12" s="445"/>
      <c r="AA12" s="445"/>
      <c r="AB12" s="445"/>
      <c r="AC12" s="445"/>
      <c r="AD12" s="446"/>
      <c r="AF12" s="431" t="s">
        <v>175</v>
      </c>
      <c r="AG12" s="247"/>
      <c r="AH12" s="247"/>
      <c r="AI12" s="250"/>
    </row>
    <row r="13" spans="2:35" ht="18">
      <c r="B13" s="152"/>
      <c r="C13" s="151" t="s">
        <v>154</v>
      </c>
      <c r="T13" s="432"/>
      <c r="U13" s="433"/>
      <c r="V13" s="433"/>
      <c r="W13" s="434"/>
      <c r="X13" s="162"/>
      <c r="Y13" s="444"/>
      <c r="Z13" s="445"/>
      <c r="AA13" s="445"/>
      <c r="AB13" s="445"/>
      <c r="AC13" s="445"/>
      <c r="AD13" s="446"/>
      <c r="AF13" s="163"/>
      <c r="AG13" s="247"/>
      <c r="AH13" s="247"/>
      <c r="AI13" s="250"/>
    </row>
    <row r="14" spans="2:35" ht="18">
      <c r="B14" s="152" t="s">
        <v>155</v>
      </c>
      <c r="C14" s="151"/>
      <c r="T14" s="436" t="s">
        <v>176</v>
      </c>
      <c r="U14" s="433"/>
      <c r="V14" s="433"/>
      <c r="W14" s="434"/>
      <c r="X14" s="162"/>
      <c r="Y14" s="448" t="s">
        <v>177</v>
      </c>
      <c r="Z14" s="445"/>
      <c r="AA14" s="445"/>
      <c r="AB14" s="445"/>
      <c r="AC14" s="445"/>
      <c r="AD14" s="446"/>
      <c r="AF14" s="163"/>
      <c r="AG14" s="247"/>
      <c r="AH14" s="247"/>
      <c r="AI14" s="250"/>
    </row>
    <row r="15" spans="2:35" ht="18">
      <c r="B15" s="152"/>
      <c r="C15" s="151" t="s">
        <v>156</v>
      </c>
      <c r="T15" s="432"/>
      <c r="U15" s="433"/>
      <c r="V15" s="433"/>
      <c r="W15" s="434"/>
      <c r="X15" s="162"/>
      <c r="Y15" s="444"/>
      <c r="Z15" s="445"/>
      <c r="AA15" s="445"/>
      <c r="AB15" s="445"/>
      <c r="AC15" s="445"/>
      <c r="AD15" s="446"/>
      <c r="AF15" s="163"/>
      <c r="AG15" s="247"/>
      <c r="AH15" s="247"/>
      <c r="AI15" s="250"/>
    </row>
    <row r="16" spans="2:35" ht="18">
      <c r="B16" s="152" t="s">
        <v>157</v>
      </c>
      <c r="C16" s="151"/>
      <c r="T16" s="436" t="s">
        <v>178</v>
      </c>
      <c r="U16" s="433"/>
      <c r="V16" s="433"/>
      <c r="W16" s="434"/>
      <c r="X16" s="162"/>
      <c r="Y16" s="448" t="s">
        <v>179</v>
      </c>
      <c r="Z16" s="445"/>
      <c r="AA16" s="445"/>
      <c r="AB16" s="445"/>
      <c r="AC16" s="445"/>
      <c r="AD16" s="446"/>
      <c r="AF16" s="163"/>
      <c r="AG16" s="247"/>
      <c r="AH16" s="247"/>
      <c r="AI16" s="250"/>
    </row>
    <row r="17" spans="1:36" ht="18">
      <c r="B17" s="152"/>
      <c r="C17" s="165" t="s">
        <v>187</v>
      </c>
      <c r="D17" s="149"/>
      <c r="E17" s="149"/>
      <c r="F17" s="165"/>
      <c r="G17" s="149"/>
      <c r="H17" s="149"/>
      <c r="I17" s="149"/>
      <c r="J17" s="149"/>
      <c r="K17" s="149"/>
      <c r="T17" s="432"/>
      <c r="U17" s="433"/>
      <c r="V17" s="433"/>
      <c r="W17" s="434"/>
      <c r="X17" s="162"/>
      <c r="Y17" s="444"/>
      <c r="Z17" s="445" t="s">
        <v>180</v>
      </c>
      <c r="AA17" s="445"/>
      <c r="AB17" s="445"/>
      <c r="AC17" s="445"/>
      <c r="AD17" s="446"/>
      <c r="AF17" s="163"/>
      <c r="AG17" s="247"/>
      <c r="AH17" s="247"/>
      <c r="AI17" s="250"/>
    </row>
    <row r="18" spans="1:36" ht="18">
      <c r="B18" s="152"/>
      <c r="C18" s="151" t="s">
        <v>158</v>
      </c>
      <c r="T18" s="436" t="s">
        <v>181</v>
      </c>
      <c r="U18" s="433"/>
      <c r="V18" s="433"/>
      <c r="W18" s="434"/>
      <c r="X18" s="162"/>
      <c r="Y18" s="444"/>
      <c r="Z18" s="445"/>
      <c r="AA18" s="445"/>
      <c r="AB18" s="445"/>
      <c r="AC18" s="445"/>
      <c r="AD18" s="446"/>
      <c r="AF18" s="163"/>
      <c r="AG18" s="247"/>
      <c r="AH18" s="247"/>
      <c r="AI18" s="250"/>
    </row>
    <row r="19" spans="1:36" ht="18">
      <c r="B19" s="152" t="s">
        <v>161</v>
      </c>
      <c r="C19" s="151"/>
      <c r="T19" s="432"/>
      <c r="U19" s="433"/>
      <c r="V19" s="433"/>
      <c r="W19" s="437"/>
      <c r="X19" s="160"/>
      <c r="Y19" s="444"/>
      <c r="Z19" s="445"/>
      <c r="AA19" s="445"/>
      <c r="AB19" s="445"/>
      <c r="AC19" s="445"/>
      <c r="AD19" s="446"/>
      <c r="AF19" s="163"/>
      <c r="AG19" s="247"/>
      <c r="AH19" s="247"/>
      <c r="AI19" s="250"/>
    </row>
    <row r="20" spans="1:36" ht="18">
      <c r="B20" s="152"/>
      <c r="C20" s="151" t="s">
        <v>162</v>
      </c>
      <c r="T20" s="438" t="s">
        <v>246</v>
      </c>
      <c r="U20" s="439"/>
      <c r="V20" s="439"/>
      <c r="W20" s="440"/>
      <c r="X20" s="160"/>
      <c r="Y20" s="449" t="s">
        <v>182</v>
      </c>
      <c r="Z20" s="450"/>
      <c r="AA20" s="450"/>
      <c r="AB20" s="450"/>
      <c r="AC20" s="450"/>
      <c r="AD20" s="451"/>
      <c r="AF20" s="429" t="s">
        <v>183</v>
      </c>
      <c r="AG20" s="248"/>
      <c r="AH20" s="248"/>
      <c r="AI20" s="249"/>
    </row>
    <row r="21" spans="1:36" ht="18">
      <c r="B21" s="152"/>
      <c r="C21" s="151" t="s">
        <v>163</v>
      </c>
      <c r="T21" s="441" t="s">
        <v>245</v>
      </c>
      <c r="U21" s="442"/>
      <c r="V21" s="442"/>
      <c r="W21" s="443"/>
      <c r="X21" s="160"/>
      <c r="Y21" s="452" t="s">
        <v>184</v>
      </c>
      <c r="Z21" s="453"/>
      <c r="AA21" s="453"/>
      <c r="AB21" s="453"/>
      <c r="AC21" s="453"/>
      <c r="AD21" s="454"/>
      <c r="AF21" s="164"/>
      <c r="AG21" s="251"/>
      <c r="AH21" s="251"/>
      <c r="AI21" s="252"/>
    </row>
    <row r="22" spans="1:36" ht="18">
      <c r="B22" s="152"/>
      <c r="C22" s="428" t="s">
        <v>429</v>
      </c>
      <c r="D22" s="156"/>
      <c r="E22" s="156"/>
      <c r="F22" s="156"/>
      <c r="G22" s="156"/>
      <c r="H22" s="156"/>
      <c r="I22" s="156"/>
      <c r="J22" s="156"/>
      <c r="K22" s="156"/>
      <c r="L22" s="156"/>
      <c r="T22" s="159"/>
      <c r="U22" s="159"/>
      <c r="V22" s="159"/>
      <c r="W22" s="159"/>
      <c r="X22" s="161"/>
      <c r="Y22" s="159"/>
      <c r="Z22" s="159"/>
      <c r="AA22" s="159"/>
      <c r="AB22" s="159"/>
      <c r="AC22" s="161"/>
      <c r="AD22" s="159"/>
    </row>
    <row r="23" spans="1:36" ht="18">
      <c r="B23" s="152" t="s">
        <v>159</v>
      </c>
      <c r="C23" s="151"/>
      <c r="T23" s="159" t="s">
        <v>185</v>
      </c>
      <c r="U23" s="159"/>
      <c r="V23" s="159"/>
      <c r="W23" s="159"/>
      <c r="X23" s="159"/>
      <c r="Y23" s="159"/>
      <c r="Z23" s="159"/>
      <c r="AA23" s="159"/>
      <c r="AB23" s="159"/>
      <c r="AC23" s="159"/>
      <c r="AD23" s="159"/>
    </row>
    <row r="24" spans="1:36" ht="18">
      <c r="B24" s="152"/>
      <c r="C24" s="151" t="s">
        <v>284</v>
      </c>
      <c r="T24" s="159" t="s">
        <v>240</v>
      </c>
      <c r="U24" s="159"/>
      <c r="V24" s="159"/>
      <c r="W24" s="159"/>
      <c r="X24" s="159"/>
      <c r="Y24" s="159"/>
      <c r="Z24" s="159"/>
      <c r="AA24" s="159"/>
      <c r="AB24" s="159"/>
      <c r="AC24" s="159"/>
      <c r="AD24" s="159"/>
    </row>
    <row r="25" spans="1:36" ht="18">
      <c r="B25" s="152"/>
      <c r="C25" s="151" t="s">
        <v>247</v>
      </c>
      <c r="T25" s="159" t="s">
        <v>186</v>
      </c>
      <c r="U25" s="159"/>
      <c r="V25" s="159"/>
      <c r="W25" s="159"/>
      <c r="X25" s="159"/>
      <c r="Y25" s="159"/>
      <c r="Z25" s="159"/>
      <c r="AA25" s="159"/>
      <c r="AB25" s="159"/>
      <c r="AC25" s="159"/>
      <c r="AD25" s="159"/>
    </row>
    <row r="26" spans="1:36" ht="18">
      <c r="T26" s="159" t="s">
        <v>241</v>
      </c>
    </row>
    <row r="29" spans="1:36" ht="15.75">
      <c r="C29" s="153" t="s">
        <v>160</v>
      </c>
      <c r="S29" s="2"/>
      <c r="T29" s="2"/>
      <c r="U29" s="2"/>
      <c r="V29" s="2"/>
      <c r="W29" s="2"/>
      <c r="X29" s="2"/>
      <c r="Y29" s="2"/>
      <c r="Z29" s="2"/>
      <c r="AA29" s="2"/>
      <c r="AB29" s="2"/>
      <c r="AC29" s="2"/>
      <c r="AD29" s="2"/>
      <c r="AE29" s="2"/>
      <c r="AF29" s="2"/>
      <c r="AG29" s="2"/>
      <c r="AH29" s="2"/>
      <c r="AI29" s="2"/>
      <c r="AJ29" s="2"/>
    </row>
    <row r="31" spans="1:36" ht="13.5" thickBot="1"/>
    <row r="32" spans="1:36" s="2" customFormat="1" ht="21.75" customHeight="1" thickTop="1">
      <c r="A32" s="11"/>
      <c r="B32" s="566" t="s">
        <v>0</v>
      </c>
      <c r="C32" s="568" t="s">
        <v>1</v>
      </c>
      <c r="D32" s="570" t="s">
        <v>2</v>
      </c>
      <c r="E32" s="582" t="s">
        <v>60</v>
      </c>
      <c r="F32" s="570"/>
      <c r="G32" s="573" t="s">
        <v>355</v>
      </c>
      <c r="H32" s="572" t="s">
        <v>3</v>
      </c>
      <c r="I32" s="573"/>
      <c r="J32" s="572" t="s">
        <v>357</v>
      </c>
      <c r="K32" s="577"/>
      <c r="L32" s="578"/>
      <c r="M32" s="576" t="s">
        <v>4</v>
      </c>
      <c r="N32" s="577"/>
      <c r="O32" s="578"/>
      <c r="P32" s="561" t="s">
        <v>56</v>
      </c>
      <c r="Q32" s="1"/>
      <c r="S32" s="1"/>
    </row>
    <row r="33" spans="1:19" s="2" customFormat="1" ht="21" customHeight="1">
      <c r="A33" s="11"/>
      <c r="B33" s="567"/>
      <c r="C33" s="569"/>
      <c r="D33" s="571"/>
      <c r="E33" s="583"/>
      <c r="F33" s="571"/>
      <c r="G33" s="575"/>
      <c r="H33" s="574"/>
      <c r="I33" s="575"/>
      <c r="J33" s="574"/>
      <c r="K33" s="580"/>
      <c r="L33" s="581"/>
      <c r="M33" s="579"/>
      <c r="N33" s="580"/>
      <c r="O33" s="581"/>
      <c r="P33" s="562"/>
      <c r="Q33" s="1"/>
      <c r="S33" s="1"/>
    </row>
    <row r="34" spans="1:19" s="2" customFormat="1" ht="54" customHeight="1">
      <c r="A34" s="6"/>
      <c r="B34" s="601" t="s">
        <v>189</v>
      </c>
      <c r="C34" s="602"/>
      <c r="D34" s="603"/>
      <c r="E34" s="598" t="s">
        <v>55</v>
      </c>
      <c r="F34" s="599"/>
      <c r="G34" s="173" t="s">
        <v>356</v>
      </c>
      <c r="H34" s="27" t="s">
        <v>369</v>
      </c>
      <c r="I34" s="409" t="s">
        <v>370</v>
      </c>
      <c r="J34" s="174" t="s">
        <v>5</v>
      </c>
      <c r="K34" s="175" t="s">
        <v>6</v>
      </c>
      <c r="L34" s="176" t="s">
        <v>7</v>
      </c>
      <c r="M34" s="174" t="s">
        <v>5</v>
      </c>
      <c r="N34" s="175" t="s">
        <v>6</v>
      </c>
      <c r="O34" s="176" t="s">
        <v>7</v>
      </c>
      <c r="P34" s="177"/>
      <c r="Q34" s="1"/>
      <c r="S34" s="213"/>
    </row>
    <row r="35" spans="1:19" s="2" customFormat="1" ht="11.85" customHeight="1" thickBot="1">
      <c r="A35" s="1"/>
      <c r="B35" s="7" t="s">
        <v>8</v>
      </c>
      <c r="C35" s="9" t="s">
        <v>9</v>
      </c>
      <c r="D35" s="8" t="s">
        <v>10</v>
      </c>
      <c r="E35" s="584" t="s">
        <v>11</v>
      </c>
      <c r="F35" s="585"/>
      <c r="G35" s="178" t="s">
        <v>12</v>
      </c>
      <c r="H35" s="179" t="s">
        <v>13</v>
      </c>
      <c r="I35" s="180" t="s">
        <v>14</v>
      </c>
      <c r="J35" s="181" t="s">
        <v>15</v>
      </c>
      <c r="K35" s="182" t="s">
        <v>16</v>
      </c>
      <c r="L35" s="183" t="s">
        <v>17</v>
      </c>
      <c r="M35" s="181" t="s">
        <v>18</v>
      </c>
      <c r="N35" s="182" t="s">
        <v>19</v>
      </c>
      <c r="O35" s="183" t="s">
        <v>20</v>
      </c>
      <c r="P35" s="184" t="s">
        <v>21</v>
      </c>
      <c r="Q35" s="1"/>
      <c r="S35" s="214"/>
    </row>
    <row r="36" spans="1:19" s="2" customFormat="1" ht="24" customHeight="1" thickTop="1" thickBot="1">
      <c r="A36" s="1"/>
      <c r="B36" s="3"/>
      <c r="C36" s="5"/>
      <c r="D36" s="588" t="s">
        <v>22</v>
      </c>
      <c r="E36" s="589"/>
      <c r="F36" s="589"/>
      <c r="G36" s="590"/>
      <c r="H36" s="185"/>
      <c r="I36" s="186"/>
      <c r="J36" s="187"/>
      <c r="K36" s="188"/>
      <c r="L36" s="189"/>
      <c r="M36" s="190"/>
      <c r="N36" s="188"/>
      <c r="O36" s="187"/>
      <c r="P36" s="191"/>
      <c r="Q36" s="1"/>
      <c r="S36" s="215"/>
    </row>
    <row r="37" spans="1:19" s="2" customFormat="1" ht="24" customHeight="1" thickTop="1">
      <c r="A37" s="4" t="s">
        <v>23</v>
      </c>
      <c r="B37" s="192"/>
      <c r="C37" s="193"/>
      <c r="D37" s="194"/>
      <c r="E37" s="591"/>
      <c r="F37" s="592"/>
      <c r="G37" s="195"/>
      <c r="H37" s="196"/>
      <c r="I37" s="197"/>
      <c r="J37" s="198"/>
      <c r="K37" s="199"/>
      <c r="L37" s="200"/>
      <c r="M37" s="201"/>
      <c r="N37" s="199"/>
      <c r="O37" s="198"/>
      <c r="P37" s="202"/>
      <c r="Q37" s="203" t="s">
        <v>23</v>
      </c>
      <c r="S37" s="10"/>
    </row>
    <row r="39" spans="1:19">
      <c r="S39" s="10"/>
    </row>
    <row r="40" spans="1:19" ht="18">
      <c r="D40" s="159" t="s">
        <v>190</v>
      </c>
      <c r="S40" s="10"/>
    </row>
    <row r="41" spans="1:19" ht="18">
      <c r="D41" s="159" t="s">
        <v>191</v>
      </c>
      <c r="E41" s="159"/>
      <c r="F41" s="159"/>
      <c r="S41" s="10"/>
    </row>
    <row r="42" spans="1:19" ht="18">
      <c r="E42" s="159"/>
      <c r="F42" s="159"/>
      <c r="S42" s="10"/>
    </row>
    <row r="43" spans="1:19" ht="14.25">
      <c r="G43" s="204"/>
      <c r="H43" s="205"/>
      <c r="I43" s="204"/>
      <c r="J43" s="204"/>
      <c r="K43" s="206"/>
      <c r="L43" s="206"/>
      <c r="M43" s="206"/>
      <c r="N43" s="206"/>
      <c r="O43" s="206"/>
      <c r="P43" s="206"/>
      <c r="Q43" s="206"/>
      <c r="S43" s="10"/>
    </row>
    <row r="44" spans="1:19" ht="18">
      <c r="D44" s="159" t="s">
        <v>192</v>
      </c>
      <c r="G44" s="204"/>
      <c r="I44" s="204"/>
      <c r="J44" s="204"/>
      <c r="K44" s="206"/>
      <c r="L44" s="206"/>
      <c r="M44" s="206"/>
      <c r="N44" s="206"/>
      <c r="O44" s="206"/>
      <c r="P44" s="206"/>
      <c r="Q44" s="206"/>
      <c r="S44" s="10"/>
    </row>
    <row r="45" spans="1:19" ht="18">
      <c r="D45" s="207" t="s">
        <v>249</v>
      </c>
      <c r="Q45" s="209"/>
      <c r="S45" s="10"/>
    </row>
    <row r="46" spans="1:19" ht="18">
      <c r="E46" s="207" t="s">
        <v>248</v>
      </c>
      <c r="G46" s="207" t="s">
        <v>193</v>
      </c>
      <c r="J46" s="208"/>
      <c r="K46" s="209"/>
      <c r="L46" s="209"/>
      <c r="M46" s="209"/>
      <c r="N46" s="209"/>
      <c r="O46" s="209"/>
      <c r="P46" s="209"/>
      <c r="S46" s="10"/>
    </row>
    <row r="47" spans="1:19" ht="15.75">
      <c r="G47" s="210" t="s">
        <v>430</v>
      </c>
      <c r="Q47" s="206"/>
      <c r="S47" s="10"/>
    </row>
    <row r="48" spans="1:19" ht="15">
      <c r="D48" s="254" t="s">
        <v>194</v>
      </c>
      <c r="E48" s="207" t="s">
        <v>195</v>
      </c>
      <c r="I48" s="204"/>
      <c r="J48" s="204"/>
      <c r="K48" s="206"/>
      <c r="L48" s="206"/>
      <c r="M48" s="206"/>
      <c r="N48" s="206"/>
      <c r="O48" s="206"/>
      <c r="P48" s="206"/>
      <c r="Q48" s="206"/>
      <c r="S48" s="10"/>
    </row>
    <row r="49" spans="1:19" ht="18">
      <c r="G49" s="207" t="s">
        <v>196</v>
      </c>
      <c r="J49" s="208"/>
      <c r="K49" s="209"/>
      <c r="L49" s="209"/>
      <c r="M49" s="209"/>
      <c r="N49" s="209"/>
      <c r="O49" s="209"/>
      <c r="P49" s="209"/>
      <c r="Q49" s="209"/>
      <c r="S49" s="62"/>
    </row>
    <row r="50" spans="1:19" ht="18">
      <c r="B50" s="159"/>
      <c r="D50" s="207" t="s">
        <v>250</v>
      </c>
      <c r="E50" s="207"/>
      <c r="F50" s="207"/>
      <c r="G50" s="207"/>
      <c r="H50" s="211"/>
      <c r="J50" s="204"/>
      <c r="K50" s="206"/>
      <c r="L50" s="206"/>
      <c r="M50" s="206"/>
      <c r="N50" s="206"/>
      <c r="O50" s="206"/>
      <c r="P50" s="206"/>
      <c r="Q50" s="206"/>
      <c r="S50" s="4"/>
    </row>
    <row r="51" spans="1:19" ht="18">
      <c r="B51" s="159"/>
      <c r="D51" s="207"/>
      <c r="E51" s="207" t="s">
        <v>251</v>
      </c>
      <c r="F51" s="207"/>
      <c r="G51" s="207"/>
      <c r="S51" s="215"/>
    </row>
    <row r="52" spans="1:19" ht="12.75" customHeight="1">
      <c r="B52" s="159"/>
      <c r="C52" s="159"/>
      <c r="D52" s="207"/>
      <c r="E52" s="207"/>
      <c r="F52" s="207"/>
      <c r="G52" s="207"/>
      <c r="H52" s="207"/>
      <c r="I52" s="207"/>
      <c r="S52" s="215"/>
    </row>
    <row r="53" spans="1:19" ht="15" customHeight="1">
      <c r="D53" s="207"/>
      <c r="E53" s="207" t="s">
        <v>252</v>
      </c>
      <c r="F53" s="207"/>
      <c r="G53" s="207"/>
      <c r="H53" s="207"/>
      <c r="I53" s="207"/>
      <c r="S53" s="215"/>
    </row>
    <row r="54" spans="1:19" ht="14.25" customHeight="1">
      <c r="D54" s="207"/>
      <c r="E54" s="207"/>
      <c r="F54" s="207"/>
      <c r="G54" s="207"/>
      <c r="H54" s="207"/>
      <c r="I54" s="207"/>
      <c r="S54" s="215"/>
    </row>
    <row r="55" spans="1:19" ht="14.25">
      <c r="D55" s="207" t="s">
        <v>253</v>
      </c>
      <c r="E55" s="207"/>
      <c r="F55" s="207"/>
      <c r="G55" s="207"/>
      <c r="H55" s="207"/>
      <c r="I55" s="207"/>
      <c r="S55" s="2"/>
    </row>
    <row r="56" spans="1:19" ht="14.25">
      <c r="D56" s="207"/>
      <c r="E56" s="207" t="s">
        <v>471</v>
      </c>
      <c r="F56" s="207"/>
      <c r="G56" s="207"/>
      <c r="H56" s="207"/>
      <c r="I56" s="207"/>
    </row>
    <row r="57" spans="1:19" ht="14.25">
      <c r="D57" s="207"/>
      <c r="E57" s="207"/>
      <c r="F57" s="207" t="s">
        <v>197</v>
      </c>
      <c r="G57" s="207"/>
      <c r="H57" s="207"/>
      <c r="I57" s="207"/>
    </row>
    <row r="58" spans="1:19" ht="14.25">
      <c r="D58" s="207"/>
      <c r="E58" s="207"/>
      <c r="F58" s="207"/>
      <c r="G58" s="207"/>
      <c r="H58" s="207"/>
      <c r="I58" s="207"/>
    </row>
    <row r="59" spans="1:19" ht="14.25">
      <c r="H59" s="207"/>
      <c r="I59" s="207"/>
    </row>
    <row r="60" spans="1:19" ht="14.25">
      <c r="H60" s="207"/>
      <c r="I60" s="207"/>
    </row>
    <row r="61" spans="1:19" s="2" customFormat="1" ht="6" customHeight="1" thickBot="1"/>
    <row r="62" spans="1:19" s="2" customFormat="1" ht="42" customHeight="1" thickTop="1">
      <c r="A62" s="167"/>
      <c r="B62" s="168" t="s">
        <v>0</v>
      </c>
      <c r="C62" s="169" t="s">
        <v>1</v>
      </c>
      <c r="D62" s="170" t="s">
        <v>2</v>
      </c>
      <c r="E62" s="577" t="s">
        <v>60</v>
      </c>
      <c r="F62" s="604"/>
      <c r="G62" s="171" t="s">
        <v>355</v>
      </c>
      <c r="H62" s="593" t="s">
        <v>3</v>
      </c>
      <c r="I62" s="594"/>
      <c r="J62" s="593" t="s">
        <v>357</v>
      </c>
      <c r="K62" s="596"/>
      <c r="L62" s="597"/>
      <c r="M62" s="595" t="s">
        <v>4</v>
      </c>
      <c r="N62" s="596"/>
      <c r="O62" s="597"/>
      <c r="P62" s="172" t="s">
        <v>56</v>
      </c>
      <c r="Q62" s="1"/>
      <c r="R62" s="1"/>
    </row>
    <row r="63" spans="1:19" s="2" customFormat="1" ht="54" customHeight="1">
      <c r="A63" s="6"/>
      <c r="B63" s="601" t="s">
        <v>189</v>
      </c>
      <c r="C63" s="602"/>
      <c r="D63" s="603"/>
      <c r="E63" s="598" t="s">
        <v>55</v>
      </c>
      <c r="F63" s="599"/>
      <c r="G63" s="173" t="s">
        <v>356</v>
      </c>
      <c r="H63" s="27" t="s">
        <v>369</v>
      </c>
      <c r="I63" s="409" t="s">
        <v>370</v>
      </c>
      <c r="J63" s="174" t="s">
        <v>5</v>
      </c>
      <c r="K63" s="175" t="s">
        <v>6</v>
      </c>
      <c r="L63" s="176" t="s">
        <v>7</v>
      </c>
      <c r="M63" s="174" t="s">
        <v>5</v>
      </c>
      <c r="N63" s="175" t="s">
        <v>6</v>
      </c>
      <c r="O63" s="176" t="s">
        <v>7</v>
      </c>
      <c r="P63" s="177"/>
      <c r="Q63" s="1"/>
      <c r="R63" s="1"/>
    </row>
    <row r="64" spans="1:19" s="2" customFormat="1" ht="11.85" customHeight="1" thickBot="1">
      <c r="A64" s="1"/>
      <c r="B64" s="7" t="s">
        <v>8</v>
      </c>
      <c r="C64" s="9" t="s">
        <v>9</v>
      </c>
      <c r="D64" s="8" t="s">
        <v>10</v>
      </c>
      <c r="E64" s="584" t="s">
        <v>11</v>
      </c>
      <c r="F64" s="585"/>
      <c r="G64" s="178" t="s">
        <v>12</v>
      </c>
      <c r="H64" s="179" t="s">
        <v>13</v>
      </c>
      <c r="I64" s="180" t="s">
        <v>14</v>
      </c>
      <c r="J64" s="181" t="s">
        <v>15</v>
      </c>
      <c r="K64" s="182" t="s">
        <v>16</v>
      </c>
      <c r="L64" s="183" t="s">
        <v>17</v>
      </c>
      <c r="M64" s="181" t="s">
        <v>18</v>
      </c>
      <c r="N64" s="182" t="s">
        <v>19</v>
      </c>
      <c r="O64" s="183" t="s">
        <v>20</v>
      </c>
      <c r="P64" s="184" t="s">
        <v>21</v>
      </c>
      <c r="Q64" s="1"/>
      <c r="R64" s="1"/>
    </row>
    <row r="65" spans="1:18" s="2" customFormat="1" ht="24" customHeight="1" thickTop="1" thickBot="1">
      <c r="A65" s="1"/>
      <c r="B65" s="3"/>
      <c r="C65" s="5"/>
      <c r="D65" s="588" t="s">
        <v>22</v>
      </c>
      <c r="E65" s="589"/>
      <c r="F65" s="589"/>
      <c r="G65" s="590"/>
      <c r="H65" s="185"/>
      <c r="I65" s="186"/>
      <c r="J65" s="187"/>
      <c r="K65" s="188"/>
      <c r="L65" s="189"/>
      <c r="M65" s="190"/>
      <c r="N65" s="188"/>
      <c r="O65" s="187"/>
      <c r="P65" s="191"/>
      <c r="Q65" s="1"/>
      <c r="R65" s="1"/>
    </row>
    <row r="66" spans="1:18" s="2" customFormat="1" ht="24" customHeight="1" thickTop="1">
      <c r="A66" s="4" t="s">
        <v>23</v>
      </c>
      <c r="B66" s="192"/>
      <c r="C66" s="193"/>
      <c r="D66" s="194"/>
      <c r="E66" s="591"/>
      <c r="F66" s="592"/>
      <c r="G66" s="195"/>
      <c r="H66" s="196"/>
      <c r="I66" s="197"/>
      <c r="J66" s="198"/>
      <c r="K66" s="199"/>
      <c r="L66" s="200"/>
      <c r="M66" s="201"/>
      <c r="N66" s="199"/>
      <c r="O66" s="198"/>
      <c r="P66" s="202"/>
      <c r="Q66" s="203" t="s">
        <v>23</v>
      </c>
      <c r="R66" s="212"/>
    </row>
    <row r="73" spans="1:18" ht="18">
      <c r="D73" s="255" t="s">
        <v>198</v>
      </c>
      <c r="E73" s="159"/>
      <c r="F73" s="159"/>
      <c r="G73" s="159"/>
    </row>
    <row r="74" spans="1:18" ht="18">
      <c r="D74" s="159" t="s">
        <v>199</v>
      </c>
      <c r="E74" s="159" t="s">
        <v>200</v>
      </c>
      <c r="F74" s="159"/>
      <c r="G74" s="159"/>
    </row>
    <row r="75" spans="1:18" ht="18">
      <c r="E75" s="159" t="s">
        <v>239</v>
      </c>
    </row>
    <row r="79" spans="1:18" ht="18">
      <c r="D79" s="255" t="s">
        <v>201</v>
      </c>
    </row>
    <row r="80" spans="1:18" ht="18">
      <c r="B80" s="159"/>
      <c r="E80" s="159" t="s">
        <v>202</v>
      </c>
      <c r="F80" s="159"/>
    </row>
    <row r="81" spans="2:16" ht="18">
      <c r="B81" s="159"/>
      <c r="E81" s="159" t="s">
        <v>203</v>
      </c>
    </row>
    <row r="82" spans="2:16" ht="18">
      <c r="B82" s="159"/>
      <c r="E82" s="159" t="s">
        <v>204</v>
      </c>
    </row>
    <row r="83" spans="2:16" ht="18">
      <c r="B83" s="159"/>
      <c r="F83" s="159" t="s">
        <v>205</v>
      </c>
    </row>
    <row r="84" spans="2:16" ht="18">
      <c r="B84" s="159"/>
      <c r="F84" s="159"/>
    </row>
    <row r="85" spans="2:16" ht="18">
      <c r="B85" s="159"/>
      <c r="F85" s="159"/>
    </row>
    <row r="86" spans="2:16" ht="18">
      <c r="B86" s="159"/>
      <c r="C86" s="613"/>
      <c r="D86" s="613"/>
      <c r="E86" s="613"/>
      <c r="F86" s="613"/>
      <c r="G86" s="613"/>
      <c r="H86" s="613"/>
      <c r="I86" s="613"/>
      <c r="J86" s="613"/>
      <c r="K86" s="613"/>
      <c r="L86" s="613"/>
      <c r="M86" s="613"/>
      <c r="N86" s="613"/>
      <c r="O86" s="613"/>
      <c r="P86" s="613"/>
    </row>
    <row r="87" spans="2:16" ht="18">
      <c r="B87" s="159"/>
      <c r="C87" s="159"/>
      <c r="D87" s="159"/>
      <c r="E87" s="159"/>
      <c r="F87" s="159"/>
    </row>
    <row r="88" spans="2:16" s="2" customFormat="1" ht="6" customHeight="1"/>
    <row r="89" spans="2:16" ht="18" customHeight="1">
      <c r="C89" s="2"/>
      <c r="D89" s="2"/>
      <c r="E89" s="2"/>
      <c r="F89" s="2"/>
      <c r="G89" s="2"/>
      <c r="H89" s="2"/>
      <c r="I89" s="2"/>
      <c r="J89" s="2"/>
      <c r="K89" s="2"/>
      <c r="L89" s="2"/>
      <c r="M89" s="2"/>
      <c r="N89" s="2"/>
      <c r="O89" s="2"/>
      <c r="P89" s="2"/>
    </row>
    <row r="90" spans="2:16" ht="18" customHeight="1">
      <c r="C90" s="2"/>
      <c r="D90" s="2"/>
      <c r="E90" s="2"/>
      <c r="F90" s="2"/>
      <c r="G90" s="2"/>
      <c r="H90" s="2"/>
      <c r="I90" s="2"/>
      <c r="J90" s="2"/>
      <c r="K90" s="2"/>
      <c r="L90" s="2"/>
      <c r="M90" s="2"/>
      <c r="N90" s="2"/>
      <c r="O90" s="2"/>
      <c r="P90" s="2"/>
    </row>
    <row r="91" spans="2:16" ht="18" customHeight="1">
      <c r="C91" s="605" t="s">
        <v>431</v>
      </c>
      <c r="D91" s="605"/>
      <c r="E91" s="605"/>
      <c r="F91" s="605"/>
      <c r="G91" s="605"/>
      <c r="H91" s="605"/>
      <c r="I91" s="605"/>
      <c r="J91" s="605"/>
      <c r="K91" s="605"/>
      <c r="L91" s="605"/>
      <c r="M91" s="605"/>
      <c r="N91" s="605"/>
      <c r="O91" s="605"/>
      <c r="P91" s="605"/>
    </row>
    <row r="92" spans="2:16" ht="18" customHeight="1">
      <c r="C92" s="605"/>
      <c r="D92" s="605"/>
      <c r="E92" s="605"/>
      <c r="F92" s="605"/>
      <c r="G92" s="605"/>
      <c r="H92" s="605"/>
      <c r="I92" s="605"/>
      <c r="J92" s="605"/>
      <c r="K92" s="605"/>
      <c r="L92" s="605"/>
      <c r="M92" s="605"/>
      <c r="N92" s="605"/>
      <c r="O92" s="605"/>
      <c r="P92" s="605"/>
    </row>
    <row r="93" spans="2:16" ht="18" customHeight="1">
      <c r="C93" s="605"/>
      <c r="D93" s="605"/>
      <c r="E93" s="605"/>
      <c r="F93" s="605"/>
      <c r="G93" s="605"/>
      <c r="H93" s="605"/>
      <c r="I93" s="605"/>
      <c r="J93" s="605"/>
      <c r="K93" s="605"/>
      <c r="L93" s="605"/>
      <c r="M93" s="605"/>
      <c r="N93" s="605"/>
      <c r="O93" s="605"/>
      <c r="P93" s="605"/>
    </row>
    <row r="94" spans="2:16" ht="18" customHeight="1">
      <c r="C94" s="605"/>
      <c r="D94" s="605"/>
      <c r="E94" s="605"/>
      <c r="F94" s="605"/>
      <c r="G94" s="605"/>
      <c r="H94" s="605"/>
      <c r="I94" s="605"/>
      <c r="J94" s="605"/>
      <c r="K94" s="605"/>
      <c r="L94" s="605"/>
      <c r="M94" s="605"/>
      <c r="N94" s="605"/>
      <c r="O94" s="605"/>
      <c r="P94" s="605"/>
    </row>
    <row r="95" spans="2:16" ht="18" customHeight="1">
      <c r="C95" s="605"/>
      <c r="D95" s="605"/>
      <c r="E95" s="605"/>
      <c r="F95" s="605"/>
      <c r="G95" s="605"/>
      <c r="H95" s="605"/>
      <c r="I95" s="605"/>
      <c r="J95" s="605"/>
      <c r="K95" s="605"/>
      <c r="L95" s="605"/>
      <c r="M95" s="605"/>
      <c r="N95" s="605"/>
      <c r="O95" s="605"/>
      <c r="P95" s="605"/>
    </row>
    <row r="96" spans="2:16" ht="18" customHeight="1">
      <c r="C96" s="605"/>
      <c r="D96" s="605"/>
      <c r="E96" s="605"/>
      <c r="F96" s="605"/>
      <c r="G96" s="605"/>
      <c r="H96" s="605"/>
      <c r="I96" s="605"/>
      <c r="J96" s="605"/>
      <c r="K96" s="605"/>
      <c r="L96" s="605"/>
      <c r="M96" s="605"/>
      <c r="N96" s="605"/>
      <c r="O96" s="605"/>
      <c r="P96" s="605"/>
    </row>
    <row r="97" spans="1:18" ht="18" customHeight="1">
      <c r="C97" s="605"/>
      <c r="D97" s="605"/>
      <c r="E97" s="605"/>
      <c r="F97" s="605"/>
      <c r="G97" s="605"/>
      <c r="H97" s="605"/>
      <c r="I97" s="605"/>
      <c r="J97" s="605"/>
      <c r="K97" s="605"/>
      <c r="L97" s="605"/>
      <c r="M97" s="605"/>
      <c r="N97" s="605"/>
      <c r="O97" s="605"/>
      <c r="P97" s="605"/>
    </row>
    <row r="98" spans="1:18" ht="18" customHeight="1">
      <c r="C98" s="605"/>
      <c r="D98" s="605"/>
      <c r="E98" s="605"/>
      <c r="F98" s="605"/>
      <c r="G98" s="605"/>
      <c r="H98" s="605"/>
      <c r="I98" s="605"/>
      <c r="J98" s="605"/>
      <c r="K98" s="605"/>
      <c r="L98" s="605"/>
      <c r="M98" s="605"/>
      <c r="N98" s="605"/>
      <c r="O98" s="605"/>
      <c r="P98" s="605"/>
    </row>
    <row r="99" spans="1:18" ht="18" customHeight="1">
      <c r="C99" s="605"/>
      <c r="D99" s="605"/>
      <c r="E99" s="605"/>
      <c r="F99" s="605"/>
      <c r="G99" s="605"/>
      <c r="H99" s="605"/>
      <c r="I99" s="605"/>
      <c r="J99" s="605"/>
      <c r="K99" s="605"/>
      <c r="L99" s="605"/>
      <c r="M99" s="605"/>
      <c r="N99" s="605"/>
      <c r="O99" s="605"/>
      <c r="P99" s="605"/>
    </row>
    <row r="100" spans="1:18" ht="23.25" customHeight="1">
      <c r="C100" s="605"/>
      <c r="D100" s="605"/>
      <c r="E100" s="605"/>
      <c r="F100" s="605"/>
      <c r="G100" s="605"/>
      <c r="H100" s="605"/>
      <c r="I100" s="605"/>
      <c r="J100" s="605"/>
      <c r="K100" s="605"/>
      <c r="L100" s="605"/>
      <c r="M100" s="605"/>
      <c r="N100" s="605"/>
      <c r="O100" s="605"/>
      <c r="P100" s="605"/>
    </row>
    <row r="101" spans="1:18" s="2" customFormat="1" ht="6" customHeight="1" thickBot="1"/>
    <row r="102" spans="1:18" s="2" customFormat="1" ht="42" customHeight="1" thickTop="1">
      <c r="A102" s="167"/>
      <c r="B102" s="168" t="s">
        <v>0</v>
      </c>
      <c r="C102" s="169" t="s">
        <v>1</v>
      </c>
      <c r="D102" s="170" t="s">
        <v>2</v>
      </c>
      <c r="E102" s="586" t="s">
        <v>60</v>
      </c>
      <c r="F102" s="587"/>
      <c r="G102" s="171" t="s">
        <v>355</v>
      </c>
      <c r="H102" s="593" t="s">
        <v>3</v>
      </c>
      <c r="I102" s="594"/>
      <c r="J102" s="593" t="s">
        <v>357</v>
      </c>
      <c r="K102" s="596"/>
      <c r="L102" s="597"/>
      <c r="M102" s="595" t="s">
        <v>4</v>
      </c>
      <c r="N102" s="596"/>
      <c r="O102" s="597"/>
      <c r="P102" s="172" t="s">
        <v>56</v>
      </c>
      <c r="Q102" s="1"/>
      <c r="R102" s="1"/>
    </row>
    <row r="103" spans="1:18" s="2" customFormat="1" ht="54" customHeight="1">
      <c r="A103" s="6"/>
      <c r="B103" s="601" t="s">
        <v>189</v>
      </c>
      <c r="C103" s="611"/>
      <c r="D103" s="612"/>
      <c r="E103" s="600" t="s">
        <v>55</v>
      </c>
      <c r="F103" s="599"/>
      <c r="G103" s="173" t="s">
        <v>356</v>
      </c>
      <c r="H103" s="27" t="s">
        <v>369</v>
      </c>
      <c r="I103" s="409" t="s">
        <v>370</v>
      </c>
      <c r="J103" s="174" t="s">
        <v>5</v>
      </c>
      <c r="K103" s="175" t="s">
        <v>6</v>
      </c>
      <c r="L103" s="176" t="s">
        <v>7</v>
      </c>
      <c r="M103" s="174" t="s">
        <v>5</v>
      </c>
      <c r="N103" s="175" t="s">
        <v>6</v>
      </c>
      <c r="O103" s="176" t="s">
        <v>7</v>
      </c>
      <c r="P103" s="177"/>
      <c r="Q103" s="1"/>
      <c r="R103" s="1"/>
    </row>
    <row r="104" spans="1:18" s="2" customFormat="1" ht="11.85" customHeight="1" thickBot="1">
      <c r="A104" s="1"/>
      <c r="B104" s="7" t="s">
        <v>8</v>
      </c>
      <c r="C104" s="9" t="s">
        <v>9</v>
      </c>
      <c r="D104" s="8" t="s">
        <v>10</v>
      </c>
      <c r="E104" s="608" t="s">
        <v>11</v>
      </c>
      <c r="F104" s="609"/>
      <c r="G104" s="178" t="s">
        <v>12</v>
      </c>
      <c r="H104" s="179" t="s">
        <v>13</v>
      </c>
      <c r="I104" s="180" t="s">
        <v>14</v>
      </c>
      <c r="J104" s="181" t="s">
        <v>15</v>
      </c>
      <c r="K104" s="182" t="s">
        <v>16</v>
      </c>
      <c r="L104" s="183" t="s">
        <v>17</v>
      </c>
      <c r="M104" s="181" t="s">
        <v>18</v>
      </c>
      <c r="N104" s="182" t="s">
        <v>19</v>
      </c>
      <c r="O104" s="183" t="s">
        <v>20</v>
      </c>
      <c r="P104" s="184" t="s">
        <v>21</v>
      </c>
      <c r="Q104" s="1"/>
      <c r="R104" s="1"/>
    </row>
    <row r="105" spans="1:18" s="2" customFormat="1" ht="24" customHeight="1" thickTop="1" thickBot="1">
      <c r="A105" s="1"/>
      <c r="B105" s="3"/>
      <c r="C105" s="5"/>
      <c r="D105" s="588" t="s">
        <v>22</v>
      </c>
      <c r="E105" s="589"/>
      <c r="F105" s="589"/>
      <c r="G105" s="590"/>
      <c r="H105" s="185"/>
      <c r="I105" s="186"/>
      <c r="J105" s="187"/>
      <c r="K105" s="188"/>
      <c r="L105" s="189"/>
      <c r="M105" s="190"/>
      <c r="N105" s="188"/>
      <c r="O105" s="410"/>
      <c r="P105" s="191"/>
      <c r="Q105" s="1"/>
      <c r="R105" s="1"/>
    </row>
    <row r="106" spans="1:18" s="2" customFormat="1" ht="24" customHeight="1" thickTop="1">
      <c r="A106" s="4" t="s">
        <v>23</v>
      </c>
      <c r="B106" s="192"/>
      <c r="C106" s="193"/>
      <c r="D106" s="194" t="s">
        <v>364</v>
      </c>
      <c r="E106" s="606" t="s">
        <v>365</v>
      </c>
      <c r="F106" s="607"/>
      <c r="G106" s="195"/>
      <c r="H106" s="196"/>
      <c r="I106" s="411">
        <v>150</v>
      </c>
      <c r="J106" s="198"/>
      <c r="K106" s="412">
        <v>150</v>
      </c>
      <c r="L106" s="200"/>
      <c r="M106" s="201"/>
      <c r="N106" s="413"/>
      <c r="O106" s="414"/>
      <c r="P106" s="415" t="s">
        <v>366</v>
      </c>
      <c r="R106" s="212"/>
    </row>
    <row r="107" spans="1:18" ht="24" customHeight="1">
      <c r="B107" s="192"/>
      <c r="C107" s="193"/>
      <c r="D107" s="194" t="s">
        <v>378</v>
      </c>
      <c r="E107" s="606"/>
      <c r="F107" s="607"/>
      <c r="G107" s="195"/>
      <c r="H107" s="196"/>
      <c r="I107" s="411">
        <v>150</v>
      </c>
      <c r="J107" s="198"/>
      <c r="K107" s="412"/>
      <c r="L107" s="200"/>
      <c r="M107" s="201"/>
      <c r="N107" s="412">
        <v>150</v>
      </c>
      <c r="O107" s="414"/>
      <c r="P107" s="415" t="s">
        <v>366</v>
      </c>
    </row>
    <row r="108" spans="1:18" ht="24" customHeight="1">
      <c r="B108" s="192"/>
      <c r="C108" s="193"/>
      <c r="D108" s="194" t="s">
        <v>367</v>
      </c>
      <c r="E108" s="606"/>
      <c r="F108" s="607"/>
      <c r="G108" s="195"/>
      <c r="H108" s="423" t="s">
        <v>380</v>
      </c>
      <c r="I108" s="411"/>
      <c r="J108" s="422">
        <v>25</v>
      </c>
      <c r="K108" s="412"/>
      <c r="L108" s="200"/>
      <c r="M108" s="201"/>
      <c r="N108" s="413"/>
      <c r="O108" s="414"/>
      <c r="P108" s="415" t="s">
        <v>381</v>
      </c>
    </row>
    <row r="109" spans="1:18" ht="24" customHeight="1">
      <c r="B109" s="192"/>
      <c r="C109" s="193"/>
      <c r="D109" s="194" t="s">
        <v>379</v>
      </c>
      <c r="E109" s="610"/>
      <c r="F109" s="592"/>
      <c r="G109" s="195"/>
      <c r="H109" s="423" t="s">
        <v>380</v>
      </c>
      <c r="I109" s="411"/>
      <c r="J109" s="198"/>
      <c r="K109" s="412"/>
      <c r="L109" s="200"/>
      <c r="M109" s="421">
        <v>2</v>
      </c>
      <c r="N109" s="413"/>
      <c r="O109" s="414"/>
      <c r="P109" s="415" t="s">
        <v>382</v>
      </c>
    </row>
    <row r="111" spans="1:18" ht="18" customHeight="1">
      <c r="C111" s="605" t="s">
        <v>432</v>
      </c>
      <c r="D111" s="605"/>
      <c r="E111" s="605"/>
      <c r="F111" s="605"/>
      <c r="G111" s="605"/>
      <c r="H111" s="605"/>
      <c r="I111" s="605"/>
      <c r="J111" s="605"/>
      <c r="K111" s="605"/>
      <c r="L111" s="605"/>
      <c r="M111" s="605"/>
      <c r="N111" s="605"/>
      <c r="O111" s="605"/>
      <c r="P111" s="605"/>
    </row>
    <row r="112" spans="1:18" ht="18" customHeight="1">
      <c r="C112" s="605"/>
      <c r="D112" s="605"/>
      <c r="E112" s="605"/>
      <c r="F112" s="605"/>
      <c r="G112" s="605"/>
      <c r="H112" s="605"/>
      <c r="I112" s="605"/>
      <c r="J112" s="605"/>
      <c r="K112" s="605"/>
      <c r="L112" s="605"/>
      <c r="M112" s="605"/>
      <c r="N112" s="605"/>
      <c r="O112" s="605"/>
      <c r="P112" s="605"/>
    </row>
    <row r="113" spans="1:18" ht="18" customHeight="1">
      <c r="C113" s="605"/>
      <c r="D113" s="605"/>
      <c r="E113" s="605"/>
      <c r="F113" s="605"/>
      <c r="G113" s="605"/>
      <c r="H113" s="605"/>
      <c r="I113" s="605"/>
      <c r="J113" s="605"/>
      <c r="K113" s="605"/>
      <c r="L113" s="605"/>
      <c r="M113" s="605"/>
      <c r="N113" s="605"/>
      <c r="O113" s="605"/>
      <c r="P113" s="605"/>
    </row>
    <row r="114" spans="1:18" ht="18" customHeight="1">
      <c r="C114" s="605"/>
      <c r="D114" s="605"/>
      <c r="E114" s="605"/>
      <c r="F114" s="605"/>
      <c r="G114" s="605"/>
      <c r="H114" s="605"/>
      <c r="I114" s="605"/>
      <c r="J114" s="605"/>
      <c r="K114" s="605"/>
      <c r="L114" s="605"/>
      <c r="M114" s="605"/>
      <c r="N114" s="605"/>
      <c r="O114" s="605"/>
      <c r="P114" s="605"/>
    </row>
    <row r="115" spans="1:18" ht="18" customHeight="1">
      <c r="C115" s="605"/>
      <c r="D115" s="605"/>
      <c r="E115" s="605"/>
      <c r="F115" s="605"/>
      <c r="G115" s="605"/>
      <c r="H115" s="605"/>
      <c r="I115" s="605"/>
      <c r="J115" s="605"/>
      <c r="K115" s="605"/>
      <c r="L115" s="605"/>
      <c r="M115" s="605"/>
      <c r="N115" s="605"/>
      <c r="O115" s="605"/>
      <c r="P115" s="605"/>
    </row>
    <row r="116" spans="1:18" ht="18" customHeight="1">
      <c r="B116" s="255"/>
      <c r="C116" s="420"/>
      <c r="D116" s="420"/>
      <c r="E116" s="420"/>
      <c r="F116" s="420"/>
      <c r="G116" s="420"/>
      <c r="H116" s="420"/>
      <c r="I116" s="420"/>
      <c r="J116" s="420"/>
      <c r="K116" s="420"/>
      <c r="L116" s="420"/>
      <c r="M116" s="420"/>
      <c r="N116" s="420"/>
      <c r="O116" s="420"/>
      <c r="P116" s="420"/>
    </row>
    <row r="117" spans="1:18" s="2" customFormat="1" ht="6" customHeight="1" thickBot="1"/>
    <row r="118" spans="1:18" s="2" customFormat="1" ht="42" customHeight="1" thickTop="1">
      <c r="A118" s="167"/>
      <c r="B118" s="168" t="s">
        <v>0</v>
      </c>
      <c r="C118" s="169" t="s">
        <v>1</v>
      </c>
      <c r="D118" s="170" t="s">
        <v>2</v>
      </c>
      <c r="E118" s="577" t="s">
        <v>60</v>
      </c>
      <c r="F118" s="604"/>
      <c r="G118" s="171" t="s">
        <v>355</v>
      </c>
      <c r="H118" s="593" t="s">
        <v>3</v>
      </c>
      <c r="I118" s="594"/>
      <c r="J118" s="593" t="s">
        <v>357</v>
      </c>
      <c r="K118" s="596"/>
      <c r="L118" s="597"/>
      <c r="M118" s="595" t="s">
        <v>4</v>
      </c>
      <c r="N118" s="596"/>
      <c r="O118" s="597"/>
      <c r="P118" s="172" t="s">
        <v>56</v>
      </c>
      <c r="Q118" s="1"/>
      <c r="R118" s="1"/>
    </row>
    <row r="119" spans="1:18" s="2" customFormat="1" ht="54" customHeight="1">
      <c r="A119" s="6"/>
      <c r="B119" s="601" t="s">
        <v>189</v>
      </c>
      <c r="C119" s="602"/>
      <c r="D119" s="603"/>
      <c r="E119" s="598" t="s">
        <v>55</v>
      </c>
      <c r="F119" s="599"/>
      <c r="G119" s="173" t="s">
        <v>356</v>
      </c>
      <c r="H119" s="27" t="s">
        <v>369</v>
      </c>
      <c r="I119" s="409" t="s">
        <v>370</v>
      </c>
      <c r="J119" s="174" t="s">
        <v>5</v>
      </c>
      <c r="K119" s="175" t="s">
        <v>6</v>
      </c>
      <c r="L119" s="176" t="s">
        <v>7</v>
      </c>
      <c r="M119" s="174" t="s">
        <v>5</v>
      </c>
      <c r="N119" s="175" t="s">
        <v>6</v>
      </c>
      <c r="O119" s="176" t="s">
        <v>7</v>
      </c>
      <c r="P119" s="177"/>
      <c r="Q119" s="1"/>
      <c r="R119" s="1"/>
    </row>
    <row r="120" spans="1:18" s="2" customFormat="1" ht="11.85" customHeight="1" thickBot="1">
      <c r="A120" s="1"/>
      <c r="B120" s="7" t="s">
        <v>8</v>
      </c>
      <c r="C120" s="9" t="s">
        <v>9</v>
      </c>
      <c r="D120" s="8" t="s">
        <v>10</v>
      </c>
      <c r="E120" s="584" t="s">
        <v>11</v>
      </c>
      <c r="F120" s="585"/>
      <c r="G120" s="178" t="s">
        <v>12</v>
      </c>
      <c r="H120" s="179" t="s">
        <v>13</v>
      </c>
      <c r="I120" s="180" t="s">
        <v>14</v>
      </c>
      <c r="J120" s="181" t="s">
        <v>15</v>
      </c>
      <c r="K120" s="182" t="s">
        <v>16</v>
      </c>
      <c r="L120" s="183" t="s">
        <v>17</v>
      </c>
      <c r="M120" s="181" t="s">
        <v>18</v>
      </c>
      <c r="N120" s="182" t="s">
        <v>19</v>
      </c>
      <c r="O120" s="183" t="s">
        <v>20</v>
      </c>
      <c r="P120" s="184" t="s">
        <v>21</v>
      </c>
      <c r="Q120" s="1"/>
      <c r="R120" s="1"/>
    </row>
    <row r="121" spans="1:18" s="2" customFormat="1" ht="24" customHeight="1" thickTop="1" thickBot="1">
      <c r="A121" s="1"/>
      <c r="B121" s="3"/>
      <c r="C121" s="5"/>
      <c r="D121" s="588" t="s">
        <v>22</v>
      </c>
      <c r="E121" s="589"/>
      <c r="F121" s="589"/>
      <c r="G121" s="590"/>
      <c r="H121" s="185"/>
      <c r="I121" s="186"/>
      <c r="J121" s="187"/>
      <c r="K121" s="188"/>
      <c r="L121" s="189"/>
      <c r="M121" s="190"/>
      <c r="N121" s="188"/>
      <c r="O121" s="187"/>
      <c r="P121" s="191"/>
      <c r="Q121" s="1"/>
      <c r="R121" s="1"/>
    </row>
    <row r="122" spans="1:18" s="2" customFormat="1" ht="24" customHeight="1" thickTop="1">
      <c r="A122" s="4" t="s">
        <v>23</v>
      </c>
      <c r="B122" s="192"/>
      <c r="C122" s="193"/>
      <c r="D122" s="194"/>
      <c r="E122" s="591"/>
      <c r="F122" s="592"/>
      <c r="G122" s="195"/>
      <c r="H122" s="196"/>
      <c r="I122" s="197"/>
      <c r="J122" s="198"/>
      <c r="K122" s="199"/>
      <c r="L122" s="200"/>
      <c r="M122" s="201"/>
      <c r="N122" s="199"/>
      <c r="O122" s="198"/>
      <c r="P122" s="202"/>
      <c r="Q122" s="203" t="s">
        <v>23</v>
      </c>
      <c r="R122" s="212"/>
    </row>
    <row r="128" spans="1:18" ht="18">
      <c r="J128" s="159"/>
      <c r="K128" s="159"/>
      <c r="L128" s="159" t="s">
        <v>206</v>
      </c>
      <c r="M128" s="159"/>
      <c r="N128" s="159"/>
      <c r="O128" s="159"/>
    </row>
    <row r="129" spans="2:16" ht="18">
      <c r="J129" s="159"/>
      <c r="K129" s="159"/>
      <c r="L129" s="159" t="s">
        <v>207</v>
      </c>
      <c r="M129" s="159"/>
      <c r="N129" s="159"/>
      <c r="O129" s="159"/>
    </row>
    <row r="130" spans="2:16" ht="18">
      <c r="J130" s="159"/>
      <c r="K130" s="159"/>
      <c r="L130" s="159"/>
      <c r="M130" s="159"/>
      <c r="N130" s="159"/>
      <c r="O130" s="159"/>
    </row>
    <row r="131" spans="2:16" ht="18">
      <c r="J131" s="255" t="s">
        <v>358</v>
      </c>
      <c r="K131" s="159"/>
      <c r="M131" s="159" t="s">
        <v>208</v>
      </c>
      <c r="N131" s="159"/>
      <c r="O131" s="159"/>
      <c r="P131" s="159" t="s">
        <v>209</v>
      </c>
    </row>
    <row r="132" spans="2:16" ht="18">
      <c r="J132" s="159"/>
      <c r="K132" s="159" t="s">
        <v>17</v>
      </c>
      <c r="M132" s="159"/>
      <c r="N132" s="159" t="s">
        <v>20</v>
      </c>
      <c r="O132" s="159"/>
      <c r="P132" s="159" t="s">
        <v>210</v>
      </c>
    </row>
    <row r="133" spans="2:16" ht="18">
      <c r="D133" s="255" t="s">
        <v>359</v>
      </c>
      <c r="J133" s="159"/>
      <c r="K133" s="159"/>
      <c r="L133" s="159"/>
      <c r="M133" s="159"/>
      <c r="N133" s="159"/>
      <c r="O133" s="159"/>
    </row>
    <row r="134" spans="2:16" ht="18">
      <c r="D134" s="159" t="s">
        <v>211</v>
      </c>
      <c r="J134" s="159"/>
      <c r="K134" s="159"/>
      <c r="L134" s="159"/>
      <c r="M134" s="159"/>
      <c r="N134" s="159"/>
      <c r="O134" s="159"/>
    </row>
    <row r="135" spans="2:16" ht="18">
      <c r="D135" s="159" t="s">
        <v>212</v>
      </c>
    </row>
    <row r="136" spans="2:16" ht="18">
      <c r="B136" s="159"/>
      <c r="C136" s="159"/>
      <c r="D136" s="159"/>
      <c r="E136" s="159"/>
      <c r="F136" s="159"/>
    </row>
    <row r="137" spans="2:16" ht="18">
      <c r="B137" s="159"/>
      <c r="C137" s="159"/>
      <c r="D137" s="159" t="s">
        <v>213</v>
      </c>
      <c r="E137" s="159"/>
      <c r="F137" s="159"/>
    </row>
    <row r="138" spans="2:16" ht="18">
      <c r="B138" s="159"/>
      <c r="C138" s="159"/>
      <c r="D138" s="159" t="s">
        <v>214</v>
      </c>
      <c r="E138" s="159"/>
      <c r="F138" s="159"/>
    </row>
  </sheetData>
  <sheetProtection password="CD4D" sheet="1"/>
  <mergeCells count="52">
    <mergeCell ref="B34:D34"/>
    <mergeCell ref="E34:F34"/>
    <mergeCell ref="E35:F35"/>
    <mergeCell ref="D36:G36"/>
    <mergeCell ref="M62:O62"/>
    <mergeCell ref="B63:D63"/>
    <mergeCell ref="E63:F63"/>
    <mergeCell ref="E62:F62"/>
    <mergeCell ref="M102:O102"/>
    <mergeCell ref="B103:D103"/>
    <mergeCell ref="E106:F106"/>
    <mergeCell ref="E107:F107"/>
    <mergeCell ref="H62:I62"/>
    <mergeCell ref="J62:L62"/>
    <mergeCell ref="C86:P86"/>
    <mergeCell ref="E108:F108"/>
    <mergeCell ref="J118:L118"/>
    <mergeCell ref="H102:I102"/>
    <mergeCell ref="J102:L102"/>
    <mergeCell ref="E104:F104"/>
    <mergeCell ref="D105:G105"/>
    <mergeCell ref="E109:F109"/>
    <mergeCell ref="E122:F122"/>
    <mergeCell ref="E119:F119"/>
    <mergeCell ref="E103:F103"/>
    <mergeCell ref="D121:G121"/>
    <mergeCell ref="B119:D119"/>
    <mergeCell ref="J32:L33"/>
    <mergeCell ref="E118:F118"/>
    <mergeCell ref="E64:F64"/>
    <mergeCell ref="C91:P100"/>
    <mergeCell ref="C111:P115"/>
    <mergeCell ref="M32:O33"/>
    <mergeCell ref="E32:F33"/>
    <mergeCell ref="G32:G33"/>
    <mergeCell ref="E120:F120"/>
    <mergeCell ref="E102:F102"/>
    <mergeCell ref="D65:G65"/>
    <mergeCell ref="E66:F66"/>
    <mergeCell ref="H118:I118"/>
    <mergeCell ref="E37:F37"/>
    <mergeCell ref="M118:O118"/>
    <mergeCell ref="T1:AI1"/>
    <mergeCell ref="T7:W7"/>
    <mergeCell ref="Y7:AD7"/>
    <mergeCell ref="AF7:AI7"/>
    <mergeCell ref="P32:P33"/>
    <mergeCell ref="B1:P1"/>
    <mergeCell ref="B32:B33"/>
    <mergeCell ref="C32:C33"/>
    <mergeCell ref="D32:D33"/>
    <mergeCell ref="H32:I33"/>
  </mergeCells>
  <phoneticPr fontId="31" type="noConversion"/>
  <pageMargins left="0.26" right="0.35" top="0.48" bottom="0.57999999999999996" header="0.33" footer="0.4921259845"/>
  <pageSetup paperSize="9" orientation="landscape" r:id="rId1"/>
  <headerFooter alignWithMargins="0"/>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B7C7BE-F2C0-4B45-9C8F-71A41E399A10}">
  <dimension ref="A1:M49"/>
  <sheetViews>
    <sheetView workbookViewId="0">
      <selection activeCell="N6" sqref="N6"/>
    </sheetView>
  </sheetViews>
  <sheetFormatPr baseColWidth="10" defaultRowHeight="18.75"/>
  <cols>
    <col min="1" max="1" width="5.140625" style="308" customWidth="1"/>
    <col min="2" max="2" width="9.7109375" style="308" customWidth="1"/>
    <col min="3" max="3" width="35.28515625" style="308" customWidth="1"/>
    <col min="4" max="5" width="11.7109375" style="308" customWidth="1"/>
    <col min="6" max="6" width="11.7109375" style="308" hidden="1" customWidth="1"/>
    <col min="7" max="8" width="11.7109375" style="308" customWidth="1"/>
    <col min="9" max="9" width="15.28515625" style="308" customWidth="1"/>
    <col min="10" max="10" width="18.28515625" style="308" customWidth="1"/>
    <col min="11" max="11" width="15.28515625" style="308" customWidth="1"/>
    <col min="12" max="16384" width="11.42578125" style="308"/>
  </cols>
  <sheetData>
    <row r="1" spans="1:13" ht="30">
      <c r="A1" s="348"/>
      <c r="B1" s="348"/>
      <c r="C1" s="635" t="s">
        <v>319</v>
      </c>
      <c r="D1" s="635"/>
      <c r="E1" s="635"/>
      <c r="F1" s="635"/>
      <c r="G1" s="635"/>
      <c r="H1" s="635"/>
      <c r="I1" s="635"/>
      <c r="J1" s="615" t="s">
        <v>323</v>
      </c>
      <c r="K1" s="615"/>
    </row>
    <row r="2" spans="1:13" ht="30.75" thickBot="1">
      <c r="A2" s="346"/>
      <c r="B2" s="346"/>
      <c r="C2" s="346"/>
      <c r="D2" s="347"/>
      <c r="E2" s="347"/>
      <c r="F2" s="347"/>
      <c r="G2" s="347"/>
      <c r="H2" s="348"/>
      <c r="I2" s="348"/>
      <c r="J2" s="348"/>
      <c r="K2" s="348"/>
    </row>
    <row r="3" spans="1:13" ht="23.25" customHeight="1" thickBot="1">
      <c r="A3" s="620" t="s">
        <v>322</v>
      </c>
      <c r="B3" s="621"/>
      <c r="C3" s="622"/>
      <c r="D3" s="346"/>
      <c r="E3" s="629" t="s">
        <v>441</v>
      </c>
      <c r="F3" s="621"/>
      <c r="G3" s="621"/>
      <c r="H3" s="622"/>
      <c r="I3" s="630" t="s">
        <v>318</v>
      </c>
      <c r="J3" s="630"/>
      <c r="K3" s="631"/>
    </row>
    <row r="4" spans="1:13" ht="19.5" thickBot="1">
      <c r="A4" s="623"/>
      <c r="B4" s="624"/>
      <c r="C4" s="625"/>
      <c r="D4" s="361" t="s">
        <v>325</v>
      </c>
      <c r="E4" s="623"/>
      <c r="F4" s="624"/>
      <c r="G4" s="624"/>
      <c r="H4" s="625"/>
      <c r="I4" s="468">
        <v>6070</v>
      </c>
      <c r="J4" s="465">
        <v>6181</v>
      </c>
      <c r="K4" s="309">
        <v>6700</v>
      </c>
      <c r="M4" s="466"/>
    </row>
    <row r="5" spans="1:13" ht="33.950000000000003" customHeight="1" thickBot="1">
      <c r="A5" s="623"/>
      <c r="B5" s="624"/>
      <c r="C5" s="625"/>
      <c r="D5" s="348"/>
      <c r="E5" s="626"/>
      <c r="F5" s="627"/>
      <c r="G5" s="627"/>
      <c r="H5" s="628"/>
      <c r="I5" s="469" t="s">
        <v>317</v>
      </c>
      <c r="J5" s="464" t="s">
        <v>69</v>
      </c>
      <c r="K5" s="311" t="s">
        <v>74</v>
      </c>
      <c r="M5" s="467"/>
    </row>
    <row r="6" spans="1:13" ht="60" customHeight="1" thickBot="1">
      <c r="A6" s="626"/>
      <c r="B6" s="627"/>
      <c r="C6" s="628"/>
      <c r="D6" s="642" t="s">
        <v>316</v>
      </c>
      <c r="E6" s="643"/>
      <c r="F6" s="644" t="s">
        <v>434</v>
      </c>
      <c r="G6" s="645"/>
      <c r="H6" s="646"/>
      <c r="I6" s="640" t="s">
        <v>438</v>
      </c>
      <c r="J6" s="616" t="s">
        <v>437</v>
      </c>
      <c r="K6" s="618" t="s">
        <v>439</v>
      </c>
    </row>
    <row r="7" spans="1:13" ht="32.1" customHeight="1" thickBot="1">
      <c r="A7" s="337" t="s">
        <v>310</v>
      </c>
      <c r="B7" s="338" t="s">
        <v>311</v>
      </c>
      <c r="C7" s="339" t="s">
        <v>312</v>
      </c>
      <c r="D7" s="340" t="s">
        <v>315</v>
      </c>
      <c r="E7" s="341" t="s">
        <v>440</v>
      </c>
      <c r="F7" s="342" t="s">
        <v>313</v>
      </c>
      <c r="G7" s="342" t="s">
        <v>314</v>
      </c>
      <c r="H7" s="362" t="s">
        <v>7</v>
      </c>
      <c r="I7" s="641"/>
      <c r="J7" s="617"/>
      <c r="K7" s="619"/>
    </row>
    <row r="8" spans="1:13">
      <c r="A8" s="328"/>
      <c r="B8" s="329"/>
      <c r="C8" s="330" t="s">
        <v>320</v>
      </c>
      <c r="D8" s="331"/>
      <c r="E8" s="332"/>
      <c r="F8" s="332"/>
      <c r="G8" s="332"/>
      <c r="H8" s="363"/>
      <c r="I8" s="369"/>
      <c r="J8" s="462"/>
      <c r="K8" s="332"/>
      <c r="L8" s="312"/>
    </row>
    <row r="9" spans="1:13" s="310" customFormat="1">
      <c r="A9" s="313"/>
      <c r="B9" s="314"/>
      <c r="C9" s="315"/>
      <c r="D9" s="316"/>
      <c r="E9" s="317"/>
      <c r="F9" s="317"/>
      <c r="G9" s="317"/>
      <c r="H9" s="364"/>
      <c r="I9" s="370"/>
      <c r="J9" s="463"/>
      <c r="K9" s="317"/>
      <c r="L9" s="318"/>
    </row>
    <row r="10" spans="1:13" s="310" customFormat="1">
      <c r="A10" s="313"/>
      <c r="B10" s="314"/>
      <c r="C10" s="315"/>
      <c r="D10" s="316"/>
      <c r="E10" s="317"/>
      <c r="F10" s="317"/>
      <c r="G10" s="317"/>
      <c r="H10" s="364"/>
      <c r="I10" s="370"/>
      <c r="J10" s="463"/>
      <c r="K10" s="317"/>
      <c r="L10" s="318"/>
    </row>
    <row r="11" spans="1:13" s="310" customFormat="1">
      <c r="A11" s="313"/>
      <c r="B11" s="314"/>
      <c r="C11" s="315"/>
      <c r="D11" s="316"/>
      <c r="E11" s="317"/>
      <c r="F11" s="317"/>
      <c r="G11" s="317"/>
      <c r="H11" s="364"/>
      <c r="I11" s="370"/>
      <c r="J11" s="463"/>
      <c r="K11" s="317"/>
      <c r="L11" s="318"/>
    </row>
    <row r="12" spans="1:13" s="310" customFormat="1">
      <c r="A12" s="313"/>
      <c r="B12" s="314"/>
      <c r="C12" s="315"/>
      <c r="D12" s="316"/>
      <c r="E12" s="317"/>
      <c r="F12" s="317"/>
      <c r="G12" s="317"/>
      <c r="H12" s="364"/>
      <c r="I12" s="370"/>
      <c r="J12" s="317"/>
      <c r="K12" s="317"/>
      <c r="L12" s="318"/>
    </row>
    <row r="13" spans="1:13" s="310" customFormat="1">
      <c r="A13" s="313"/>
      <c r="B13" s="314"/>
      <c r="C13" s="315"/>
      <c r="D13" s="316"/>
      <c r="E13" s="317"/>
      <c r="F13" s="317"/>
      <c r="G13" s="317"/>
      <c r="H13" s="364"/>
      <c r="I13" s="370"/>
      <c r="J13" s="317"/>
      <c r="K13" s="317"/>
      <c r="L13" s="318"/>
    </row>
    <row r="14" spans="1:13" s="310" customFormat="1">
      <c r="A14" s="313"/>
      <c r="B14" s="314"/>
      <c r="C14" s="315"/>
      <c r="D14" s="316"/>
      <c r="E14" s="317"/>
      <c r="F14" s="317"/>
      <c r="G14" s="317"/>
      <c r="H14" s="364"/>
      <c r="I14" s="370"/>
      <c r="J14" s="317"/>
      <c r="K14" s="317"/>
      <c r="L14" s="318"/>
    </row>
    <row r="15" spans="1:13" s="310" customFormat="1">
      <c r="A15" s="313"/>
      <c r="B15" s="314"/>
      <c r="C15" s="315"/>
      <c r="D15" s="316"/>
      <c r="E15" s="317"/>
      <c r="F15" s="317"/>
      <c r="G15" s="317"/>
      <c r="H15" s="364"/>
      <c r="I15" s="370"/>
      <c r="J15" s="317"/>
      <c r="K15" s="317"/>
      <c r="L15" s="318"/>
    </row>
    <row r="16" spans="1:13" s="310" customFormat="1">
      <c r="A16" s="313"/>
      <c r="B16" s="314"/>
      <c r="C16" s="315"/>
      <c r="D16" s="316"/>
      <c r="E16" s="317"/>
      <c r="F16" s="317"/>
      <c r="G16" s="317"/>
      <c r="H16" s="364"/>
      <c r="I16" s="370"/>
      <c r="J16" s="317"/>
      <c r="K16" s="317"/>
      <c r="L16" s="318"/>
    </row>
    <row r="17" spans="1:12" s="310" customFormat="1">
      <c r="A17" s="313"/>
      <c r="B17" s="314"/>
      <c r="C17" s="315"/>
      <c r="D17" s="316"/>
      <c r="E17" s="317"/>
      <c r="F17" s="317"/>
      <c r="G17" s="317"/>
      <c r="H17" s="364"/>
      <c r="I17" s="370"/>
      <c r="J17" s="317"/>
      <c r="K17" s="317"/>
      <c r="L17" s="318"/>
    </row>
    <row r="18" spans="1:12" s="310" customFormat="1">
      <c r="A18" s="313"/>
      <c r="B18" s="314"/>
      <c r="C18" s="315"/>
      <c r="D18" s="316"/>
      <c r="E18" s="317"/>
      <c r="F18" s="317"/>
      <c r="G18" s="317"/>
      <c r="H18" s="364"/>
      <c r="I18" s="370"/>
      <c r="J18" s="317"/>
      <c r="K18" s="317"/>
      <c r="L18" s="318"/>
    </row>
    <row r="19" spans="1:12" s="310" customFormat="1">
      <c r="A19" s="313"/>
      <c r="B19" s="314"/>
      <c r="C19" s="315"/>
      <c r="D19" s="316"/>
      <c r="E19" s="317"/>
      <c r="F19" s="317"/>
      <c r="G19" s="317"/>
      <c r="H19" s="364"/>
      <c r="I19" s="370"/>
      <c r="J19" s="317"/>
      <c r="K19" s="317"/>
      <c r="L19" s="318"/>
    </row>
    <row r="20" spans="1:12" s="310" customFormat="1">
      <c r="A20" s="313"/>
      <c r="B20" s="314"/>
      <c r="C20" s="315"/>
      <c r="D20" s="316"/>
      <c r="E20" s="317"/>
      <c r="F20" s="317"/>
      <c r="G20" s="317"/>
      <c r="H20" s="364"/>
      <c r="I20" s="370"/>
      <c r="J20" s="317"/>
      <c r="K20" s="317"/>
      <c r="L20" s="318"/>
    </row>
    <row r="21" spans="1:12" s="310" customFormat="1">
      <c r="A21" s="313"/>
      <c r="B21" s="314"/>
      <c r="C21" s="315"/>
      <c r="D21" s="316"/>
      <c r="E21" s="317"/>
      <c r="F21" s="317"/>
      <c r="G21" s="317"/>
      <c r="H21" s="364"/>
      <c r="I21" s="370"/>
      <c r="J21" s="317"/>
      <c r="K21" s="317"/>
      <c r="L21" s="318"/>
    </row>
    <row r="22" spans="1:12" s="310" customFormat="1">
      <c r="A22" s="313"/>
      <c r="B22" s="314"/>
      <c r="C22" s="315"/>
      <c r="D22" s="316"/>
      <c r="E22" s="317"/>
      <c r="F22" s="317"/>
      <c r="G22" s="317"/>
      <c r="H22" s="364"/>
      <c r="I22" s="370"/>
      <c r="J22" s="317"/>
      <c r="K22" s="317"/>
      <c r="L22" s="318"/>
    </row>
    <row r="23" spans="1:12" s="310" customFormat="1">
      <c r="A23" s="313"/>
      <c r="B23" s="314"/>
      <c r="C23" s="315"/>
      <c r="D23" s="316"/>
      <c r="E23" s="317"/>
      <c r="F23" s="317"/>
      <c r="G23" s="317"/>
      <c r="H23" s="364"/>
      <c r="I23" s="370"/>
      <c r="J23" s="317"/>
      <c r="K23" s="317"/>
      <c r="L23" s="318"/>
    </row>
    <row r="24" spans="1:12" s="310" customFormat="1" ht="19.5" thickBot="1">
      <c r="A24" s="349"/>
      <c r="B24" s="350"/>
      <c r="C24" s="351"/>
      <c r="D24" s="352"/>
      <c r="E24" s="353"/>
      <c r="F24" s="353"/>
      <c r="G24" s="353"/>
      <c r="H24" s="373"/>
      <c r="I24" s="374"/>
      <c r="J24" s="353"/>
      <c r="K24" s="353"/>
      <c r="L24" s="318"/>
    </row>
    <row r="25" spans="1:12" s="356" customFormat="1" ht="17.25" customHeight="1" thickBot="1">
      <c r="A25" s="355"/>
      <c r="B25" s="355"/>
      <c r="C25" s="355"/>
      <c r="D25" s="355"/>
      <c r="E25" s="355"/>
      <c r="F25" s="355"/>
      <c r="G25" s="355"/>
      <c r="H25" s="355"/>
      <c r="I25" s="359"/>
      <c r="J25" s="359"/>
      <c r="K25" s="359"/>
      <c r="L25" s="355"/>
    </row>
    <row r="26" spans="1:12" s="348" customFormat="1" ht="23.25" customHeight="1" thickBot="1">
      <c r="A26" s="344"/>
      <c r="B26" s="324"/>
      <c r="C26" s="324"/>
      <c r="D26" s="324"/>
      <c r="E26" s="354"/>
      <c r="F26" s="343"/>
      <c r="G26" s="325"/>
      <c r="H26" s="325"/>
      <c r="I26" s="632" t="s">
        <v>318</v>
      </c>
      <c r="J26" s="633"/>
      <c r="K26" s="634"/>
    </row>
    <row r="27" spans="1:12" s="348" customFormat="1" ht="19.5" thickBot="1">
      <c r="A27" s="343"/>
      <c r="B27" s="324"/>
      <c r="C27" s="324"/>
      <c r="D27" s="324" t="s">
        <v>326</v>
      </c>
      <c r="E27" s="344"/>
      <c r="F27" s="343"/>
      <c r="G27" s="325"/>
      <c r="H27" s="325"/>
      <c r="I27" s="367">
        <v>6070</v>
      </c>
      <c r="J27" s="357">
        <v>6181</v>
      </c>
      <c r="K27" s="357">
        <v>6700</v>
      </c>
    </row>
    <row r="28" spans="1:12" s="348" customFormat="1" ht="33.950000000000003" customHeight="1" thickBot="1">
      <c r="A28" s="360"/>
      <c r="B28" s="325"/>
      <c r="C28" s="325"/>
      <c r="D28" s="326"/>
      <c r="E28" s="345"/>
      <c r="F28" s="326"/>
      <c r="G28" s="326"/>
      <c r="H28" s="326"/>
      <c r="I28" s="368" t="s">
        <v>317</v>
      </c>
      <c r="J28" s="464" t="s">
        <v>69</v>
      </c>
      <c r="K28" s="358" t="s">
        <v>74</v>
      </c>
    </row>
    <row r="29" spans="1:12" s="348" customFormat="1" ht="60" customHeight="1" thickBot="1">
      <c r="A29" s="326"/>
      <c r="B29" s="326"/>
      <c r="C29" s="327"/>
      <c r="D29" s="636" t="s">
        <v>316</v>
      </c>
      <c r="E29" s="637"/>
      <c r="F29" s="638" t="s">
        <v>373</v>
      </c>
      <c r="G29" s="638"/>
      <c r="H29" s="639"/>
      <c r="I29" s="640" t="s">
        <v>438</v>
      </c>
      <c r="J29" s="616" t="s">
        <v>437</v>
      </c>
      <c r="K29" s="618" t="s">
        <v>439</v>
      </c>
    </row>
    <row r="30" spans="1:12" ht="32.1" customHeight="1" thickBot="1">
      <c r="A30" s="337" t="s">
        <v>310</v>
      </c>
      <c r="B30" s="338" t="s">
        <v>311</v>
      </c>
      <c r="C30" s="339" t="s">
        <v>312</v>
      </c>
      <c r="D30" s="340" t="s">
        <v>315</v>
      </c>
      <c r="E30" s="341" t="s">
        <v>440</v>
      </c>
      <c r="F30" s="342" t="s">
        <v>313</v>
      </c>
      <c r="G30" s="342" t="s">
        <v>314</v>
      </c>
      <c r="H30" s="362" t="s">
        <v>7</v>
      </c>
      <c r="I30" s="641"/>
      <c r="J30" s="617"/>
      <c r="K30" s="619"/>
    </row>
    <row r="31" spans="1:12">
      <c r="A31" s="328"/>
      <c r="B31" s="329"/>
      <c r="C31" s="330" t="s">
        <v>320</v>
      </c>
      <c r="D31" s="331"/>
      <c r="E31" s="332"/>
      <c r="F31" s="332"/>
      <c r="G31" s="332"/>
      <c r="H31" s="363"/>
      <c r="I31" s="369"/>
      <c r="J31" s="332"/>
      <c r="K31" s="332"/>
      <c r="L31" s="312"/>
    </row>
    <row r="32" spans="1:12" s="310" customFormat="1">
      <c r="A32" s="313"/>
      <c r="B32" s="314"/>
      <c r="C32" s="315"/>
      <c r="D32" s="316"/>
      <c r="E32" s="317"/>
      <c r="F32" s="317"/>
      <c r="G32" s="317"/>
      <c r="H32" s="364"/>
      <c r="I32" s="370"/>
      <c r="J32" s="317"/>
      <c r="K32" s="317"/>
      <c r="L32" s="318"/>
    </row>
    <row r="33" spans="1:12" s="310" customFormat="1">
      <c r="A33" s="313"/>
      <c r="B33" s="314"/>
      <c r="C33" s="315"/>
      <c r="D33" s="316"/>
      <c r="E33" s="317"/>
      <c r="F33" s="317"/>
      <c r="G33" s="317"/>
      <c r="H33" s="364"/>
      <c r="I33" s="370"/>
      <c r="J33" s="317"/>
      <c r="K33" s="317"/>
      <c r="L33" s="318"/>
    </row>
    <row r="34" spans="1:12" s="310" customFormat="1">
      <c r="A34" s="313"/>
      <c r="B34" s="314"/>
      <c r="C34" s="315"/>
      <c r="D34" s="316"/>
      <c r="E34" s="317"/>
      <c r="F34" s="317"/>
      <c r="G34" s="317"/>
      <c r="H34" s="364"/>
      <c r="I34" s="370"/>
      <c r="J34" s="317"/>
      <c r="K34" s="317"/>
      <c r="L34" s="318"/>
    </row>
    <row r="35" spans="1:12" s="310" customFormat="1">
      <c r="A35" s="313"/>
      <c r="B35" s="314"/>
      <c r="C35" s="315"/>
      <c r="D35" s="316"/>
      <c r="E35" s="317"/>
      <c r="F35" s="317"/>
      <c r="G35" s="317"/>
      <c r="H35" s="364"/>
      <c r="I35" s="370"/>
      <c r="J35" s="317"/>
      <c r="K35" s="317"/>
      <c r="L35" s="318"/>
    </row>
    <row r="36" spans="1:12" s="310" customFormat="1">
      <c r="A36" s="313"/>
      <c r="B36" s="314"/>
      <c r="C36" s="315"/>
      <c r="D36" s="316"/>
      <c r="E36" s="317"/>
      <c r="F36" s="317"/>
      <c r="G36" s="317"/>
      <c r="H36" s="364"/>
      <c r="I36" s="370"/>
      <c r="J36" s="317"/>
      <c r="K36" s="317"/>
      <c r="L36" s="318"/>
    </row>
    <row r="37" spans="1:12" s="310" customFormat="1">
      <c r="A37" s="313"/>
      <c r="B37" s="314"/>
      <c r="C37" s="315"/>
      <c r="D37" s="316"/>
      <c r="E37" s="317"/>
      <c r="F37" s="317"/>
      <c r="G37" s="317"/>
      <c r="H37" s="364"/>
      <c r="I37" s="370"/>
      <c r="J37" s="317"/>
      <c r="K37" s="317"/>
      <c r="L37" s="318"/>
    </row>
    <row r="38" spans="1:12" s="310" customFormat="1">
      <c r="A38" s="313"/>
      <c r="B38" s="314"/>
      <c r="C38" s="315"/>
      <c r="D38" s="316"/>
      <c r="E38" s="317"/>
      <c r="F38" s="317"/>
      <c r="G38" s="317"/>
      <c r="H38" s="364"/>
      <c r="I38" s="370"/>
      <c r="J38" s="317"/>
      <c r="K38" s="317"/>
      <c r="L38" s="318"/>
    </row>
    <row r="39" spans="1:12" s="310" customFormat="1">
      <c r="A39" s="313"/>
      <c r="B39" s="314"/>
      <c r="C39" s="315"/>
      <c r="D39" s="316"/>
      <c r="E39" s="317"/>
      <c r="F39" s="317"/>
      <c r="G39" s="317"/>
      <c r="H39" s="364"/>
      <c r="I39" s="370"/>
      <c r="J39" s="317"/>
      <c r="K39" s="317"/>
      <c r="L39" s="318"/>
    </row>
    <row r="40" spans="1:12" s="310" customFormat="1">
      <c r="A40" s="313"/>
      <c r="B40" s="314"/>
      <c r="C40" s="315"/>
      <c r="D40" s="316"/>
      <c r="E40" s="317"/>
      <c r="F40" s="317"/>
      <c r="G40" s="317"/>
      <c r="H40" s="364"/>
      <c r="I40" s="370"/>
      <c r="J40" s="317"/>
      <c r="K40" s="317"/>
      <c r="L40" s="318"/>
    </row>
    <row r="41" spans="1:12" s="310" customFormat="1">
      <c r="A41" s="313"/>
      <c r="B41" s="314"/>
      <c r="C41" s="315"/>
      <c r="D41" s="316"/>
      <c r="E41" s="317"/>
      <c r="F41" s="317"/>
      <c r="G41" s="317"/>
      <c r="H41" s="364"/>
      <c r="I41" s="370"/>
      <c r="J41" s="317"/>
      <c r="K41" s="317"/>
      <c r="L41" s="318"/>
    </row>
    <row r="42" spans="1:12" s="310" customFormat="1">
      <c r="A42" s="313"/>
      <c r="B42" s="314"/>
      <c r="C42" s="315"/>
      <c r="D42" s="316"/>
      <c r="E42" s="317"/>
      <c r="F42" s="317"/>
      <c r="G42" s="317"/>
      <c r="H42" s="364"/>
      <c r="I42" s="370"/>
      <c r="J42" s="317"/>
      <c r="K42" s="317"/>
      <c r="L42" s="318"/>
    </row>
    <row r="43" spans="1:12" s="310" customFormat="1">
      <c r="A43" s="313"/>
      <c r="B43" s="314"/>
      <c r="C43" s="315"/>
      <c r="D43" s="316"/>
      <c r="E43" s="317"/>
      <c r="F43" s="317"/>
      <c r="G43" s="317"/>
      <c r="H43" s="364"/>
      <c r="I43" s="370"/>
      <c r="J43" s="317"/>
      <c r="K43" s="317"/>
      <c r="L43" s="318"/>
    </row>
    <row r="44" spans="1:12" s="310" customFormat="1">
      <c r="A44" s="313"/>
      <c r="B44" s="314"/>
      <c r="C44" s="315"/>
      <c r="D44" s="316"/>
      <c r="E44" s="317"/>
      <c r="F44" s="317"/>
      <c r="G44" s="317"/>
      <c r="H44" s="364"/>
      <c r="I44" s="370"/>
      <c r="J44" s="317"/>
      <c r="K44" s="317"/>
      <c r="L44" s="318"/>
    </row>
    <row r="45" spans="1:12" s="310" customFormat="1">
      <c r="A45" s="313"/>
      <c r="B45" s="314"/>
      <c r="C45" s="315"/>
      <c r="D45" s="316"/>
      <c r="E45" s="317"/>
      <c r="F45" s="317"/>
      <c r="G45" s="317"/>
      <c r="H45" s="364"/>
      <c r="I45" s="370"/>
      <c r="J45" s="317"/>
      <c r="K45" s="317"/>
      <c r="L45" s="318"/>
    </row>
    <row r="46" spans="1:12" s="310" customFormat="1">
      <c r="A46" s="313"/>
      <c r="B46" s="314"/>
      <c r="C46" s="315"/>
      <c r="D46" s="316"/>
      <c r="E46" s="317"/>
      <c r="F46" s="317"/>
      <c r="G46" s="317"/>
      <c r="H46" s="364"/>
      <c r="I46" s="370"/>
      <c r="J46" s="317"/>
      <c r="K46" s="317"/>
      <c r="L46" s="318"/>
    </row>
    <row r="47" spans="1:12" s="310" customFormat="1" ht="19.5" thickBot="1">
      <c r="A47" s="319"/>
      <c r="B47" s="320"/>
      <c r="C47" s="321"/>
      <c r="D47" s="322"/>
      <c r="E47" s="323"/>
      <c r="F47" s="323"/>
      <c r="G47" s="323"/>
      <c r="H47" s="365"/>
      <c r="I47" s="371"/>
      <c r="J47" s="323"/>
      <c r="K47" s="323"/>
      <c r="L47" s="318"/>
    </row>
    <row r="48" spans="1:12" ht="19.5" thickBot="1">
      <c r="A48" s="333"/>
      <c r="B48" s="334"/>
      <c r="C48" s="335" t="s">
        <v>321</v>
      </c>
      <c r="D48" s="336"/>
      <c r="E48" s="336"/>
      <c r="F48" s="336"/>
      <c r="G48" s="336"/>
      <c r="H48" s="366"/>
      <c r="I48" s="372"/>
      <c r="J48" s="336"/>
      <c r="K48" s="336"/>
      <c r="L48" s="312"/>
    </row>
    <row r="49" spans="1:11">
      <c r="A49" s="614" t="s">
        <v>324</v>
      </c>
      <c r="B49" s="614"/>
      <c r="C49" s="614"/>
      <c r="D49" s="614"/>
      <c r="E49" s="614"/>
      <c r="F49" s="614"/>
      <c r="G49" s="614"/>
      <c r="H49" s="614"/>
      <c r="I49" s="614"/>
      <c r="J49" s="614"/>
      <c r="K49" s="614"/>
    </row>
  </sheetData>
  <sheetProtection password="CD4D" sheet="1" objects="1"/>
  <mergeCells count="17">
    <mergeCell ref="C1:I1"/>
    <mergeCell ref="D29:E29"/>
    <mergeCell ref="F29:H29"/>
    <mergeCell ref="I29:I30"/>
    <mergeCell ref="D6:E6"/>
    <mergeCell ref="F6:H6"/>
    <mergeCell ref="I6:I7"/>
    <mergeCell ref="A49:K49"/>
    <mergeCell ref="J1:K1"/>
    <mergeCell ref="J29:J30"/>
    <mergeCell ref="K29:K30"/>
    <mergeCell ref="J6:J7"/>
    <mergeCell ref="K6:K7"/>
    <mergeCell ref="A3:C6"/>
    <mergeCell ref="E3:H5"/>
    <mergeCell ref="I3:K3"/>
    <mergeCell ref="I26:K26"/>
  </mergeCells>
  <pageMargins left="0.23622047244094491" right="0.23622047244094491" top="0.35433070866141736" bottom="0.35433070866141736" header="0.11811023622047245" footer="0.11811023622047245"/>
  <pageSetup paperSize="9" orientation="landscape"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CE0859-CE60-42A3-8EB7-1420AE0B20D0}">
  <dimension ref="A1:Q140"/>
  <sheetViews>
    <sheetView showGridLines="0" topLeftCell="A102" workbookViewId="0">
      <selection activeCell="K110" sqref="K110"/>
    </sheetView>
  </sheetViews>
  <sheetFormatPr baseColWidth="10" defaultRowHeight="12.75"/>
  <cols>
    <col min="1" max="1" width="4.85546875" customWidth="1"/>
    <col min="2" max="2" width="31.85546875" customWidth="1"/>
    <col min="3" max="3" width="22.5703125" customWidth="1"/>
    <col min="4" max="4" width="14.28515625" customWidth="1"/>
    <col min="5" max="6" width="11.7109375" customWidth="1"/>
    <col min="7" max="18" width="8.7109375" customWidth="1"/>
  </cols>
  <sheetData>
    <row r="1" spans="1:17" ht="30" customHeight="1">
      <c r="B1" s="665" t="s">
        <v>215</v>
      </c>
      <c r="C1" s="665"/>
      <c r="D1" s="665"/>
      <c r="E1" s="665"/>
      <c r="F1" s="665"/>
      <c r="G1" s="667"/>
      <c r="H1" s="667"/>
      <c r="I1" s="667"/>
      <c r="J1" s="667"/>
      <c r="K1" s="667"/>
      <c r="L1" s="667"/>
      <c r="M1" s="667"/>
      <c r="N1" s="667"/>
      <c r="O1" s="667"/>
      <c r="P1" s="667"/>
      <c r="Q1" s="667"/>
    </row>
    <row r="2" spans="1:17" ht="18.75" customHeight="1" thickBot="1">
      <c r="A2" s="458"/>
      <c r="B2" s="217" t="s">
        <v>216</v>
      </c>
      <c r="C2" s="217"/>
      <c r="D2" s="217"/>
      <c r="E2" s="217" t="s">
        <v>368</v>
      </c>
      <c r="F2" s="217"/>
      <c r="G2" s="667"/>
      <c r="H2" s="667"/>
      <c r="I2" s="667"/>
      <c r="J2" s="667"/>
      <c r="K2" s="667"/>
      <c r="L2" s="667"/>
      <c r="M2" s="667"/>
      <c r="N2" s="667"/>
      <c r="O2" s="667"/>
      <c r="P2" s="667"/>
      <c r="Q2" s="667"/>
    </row>
    <row r="3" spans="1:17" ht="47.25" customHeight="1" thickBot="1">
      <c r="B3" s="218"/>
      <c r="C3" s="220"/>
      <c r="D3" s="218"/>
      <c r="E3" s="219"/>
      <c r="F3" s="220"/>
      <c r="G3" s="257"/>
      <c r="H3" s="668"/>
      <c r="I3" s="668"/>
      <c r="J3" s="668"/>
      <c r="K3" s="668"/>
      <c r="L3" s="668"/>
      <c r="M3" s="668"/>
      <c r="N3" s="668"/>
      <c r="O3" s="668"/>
      <c r="P3" s="668"/>
      <c r="Q3" s="216"/>
    </row>
    <row r="4" spans="1:17" ht="12.75" customHeight="1">
      <c r="D4" s="221"/>
      <c r="G4" s="257"/>
      <c r="H4" s="257"/>
      <c r="I4" s="257"/>
      <c r="J4" s="257"/>
      <c r="K4" s="216"/>
      <c r="L4" s="216"/>
      <c r="M4" s="216"/>
      <c r="N4" s="216"/>
      <c r="O4" s="216"/>
      <c r="P4" s="216"/>
      <c r="Q4" s="216"/>
    </row>
    <row r="5" spans="1:17" ht="12.75" customHeight="1">
      <c r="C5" s="664" t="s">
        <v>217</v>
      </c>
      <c r="D5" s="664"/>
      <c r="E5" s="664"/>
      <c r="F5" s="455" t="s">
        <v>218</v>
      </c>
      <c r="G5" s="257"/>
      <c r="H5" s="257"/>
      <c r="I5" s="257"/>
      <c r="J5" s="257"/>
      <c r="K5" s="216"/>
      <c r="L5" s="216"/>
      <c r="M5" s="216"/>
      <c r="N5" s="216"/>
      <c r="O5" s="216"/>
      <c r="P5" s="216"/>
      <c r="Q5" s="216"/>
    </row>
    <row r="6" spans="1:17" ht="12.75" customHeight="1">
      <c r="B6" s="223" t="s">
        <v>435</v>
      </c>
      <c r="C6" s="457" t="s">
        <v>328</v>
      </c>
      <c r="D6" s="456" t="s">
        <v>225</v>
      </c>
      <c r="E6" s="457" t="s">
        <v>219</v>
      </c>
      <c r="F6" s="457" t="s">
        <v>219</v>
      </c>
      <c r="G6" s="216"/>
      <c r="H6" s="669"/>
      <c r="I6" s="669"/>
      <c r="J6" s="669"/>
      <c r="K6" s="669"/>
      <c r="L6" s="669"/>
      <c r="M6" s="669"/>
      <c r="N6" s="669"/>
      <c r="O6" s="669"/>
      <c r="P6" s="669"/>
      <c r="Q6" s="216"/>
    </row>
    <row r="7" spans="1:17" ht="18" customHeight="1">
      <c r="A7">
        <v>1</v>
      </c>
      <c r="B7" s="224"/>
      <c r="C7" s="224"/>
      <c r="D7" s="224"/>
      <c r="E7" s="224"/>
      <c r="F7" s="224"/>
      <c r="G7" s="216"/>
      <c r="H7" s="669"/>
      <c r="I7" s="669"/>
      <c r="J7" s="669"/>
      <c r="K7" s="669"/>
      <c r="L7" s="669"/>
      <c r="M7" s="669"/>
      <c r="N7" s="669"/>
      <c r="O7" s="669"/>
      <c r="P7" s="669"/>
      <c r="Q7" s="216"/>
    </row>
    <row r="8" spans="1:17" ht="18" customHeight="1">
      <c r="A8">
        <f>A7+1</f>
        <v>2</v>
      </c>
      <c r="B8" s="224"/>
      <c r="C8" s="224"/>
      <c r="D8" s="224"/>
      <c r="E8" s="224"/>
      <c r="F8" s="224"/>
      <c r="G8" s="216"/>
      <c r="H8" s="669"/>
      <c r="I8" s="669"/>
      <c r="J8" s="669"/>
      <c r="K8" s="669"/>
      <c r="L8" s="669"/>
      <c r="M8" s="669"/>
      <c r="N8" s="669"/>
      <c r="O8" s="669"/>
      <c r="P8" s="669"/>
      <c r="Q8" s="216"/>
    </row>
    <row r="9" spans="1:17" ht="18" customHeight="1">
      <c r="A9">
        <f t="shared" ref="A9:A36" si="0">A8+1</f>
        <v>3</v>
      </c>
      <c r="B9" s="224"/>
      <c r="C9" s="224"/>
      <c r="D9" s="224"/>
      <c r="E9" s="224"/>
      <c r="F9" s="224"/>
      <c r="G9" s="216"/>
      <c r="H9" s="669"/>
      <c r="I9" s="669"/>
      <c r="J9" s="669"/>
      <c r="K9" s="669"/>
      <c r="L9" s="669"/>
      <c r="M9" s="669"/>
      <c r="N9" s="669"/>
      <c r="O9" s="669"/>
      <c r="P9" s="669"/>
      <c r="Q9" s="216"/>
    </row>
    <row r="10" spans="1:17" ht="18" customHeight="1">
      <c r="A10">
        <f t="shared" si="0"/>
        <v>4</v>
      </c>
      <c r="B10" s="224"/>
      <c r="C10" s="224"/>
      <c r="D10" s="224"/>
      <c r="E10" s="224"/>
      <c r="F10" s="224"/>
      <c r="G10" s="216"/>
      <c r="H10" s="669"/>
      <c r="I10" s="669"/>
      <c r="J10" s="669"/>
      <c r="K10" s="669"/>
      <c r="L10" s="669"/>
      <c r="M10" s="669"/>
      <c r="N10" s="669"/>
      <c r="O10" s="669"/>
      <c r="P10" s="669"/>
      <c r="Q10" s="216"/>
    </row>
    <row r="11" spans="1:17" ht="18" customHeight="1">
      <c r="A11">
        <f t="shared" si="0"/>
        <v>5</v>
      </c>
      <c r="B11" s="224"/>
      <c r="C11" s="224"/>
      <c r="D11" s="224"/>
      <c r="E11" s="224"/>
      <c r="F11" s="224"/>
      <c r="G11" s="280"/>
      <c r="H11" s="669"/>
      <c r="I11" s="669"/>
      <c r="J11" s="669"/>
      <c r="K11" s="669"/>
      <c r="L11" s="669"/>
      <c r="M11" s="669"/>
      <c r="N11" s="669"/>
      <c r="O11" s="669"/>
      <c r="P11" s="669"/>
      <c r="Q11" s="216"/>
    </row>
    <row r="12" spans="1:17" ht="18" customHeight="1">
      <c r="A12">
        <f t="shared" si="0"/>
        <v>6</v>
      </c>
      <c r="B12" s="224"/>
      <c r="C12" s="224"/>
      <c r="D12" s="224"/>
      <c r="E12" s="224"/>
      <c r="F12" s="224"/>
      <c r="G12" s="216"/>
      <c r="H12" s="669"/>
      <c r="I12" s="669"/>
      <c r="J12" s="669"/>
      <c r="K12" s="669"/>
      <c r="L12" s="669"/>
      <c r="M12" s="669"/>
      <c r="N12" s="669"/>
      <c r="O12" s="669"/>
      <c r="P12" s="669"/>
      <c r="Q12" s="216"/>
    </row>
    <row r="13" spans="1:17" ht="18" customHeight="1">
      <c r="A13">
        <f t="shared" si="0"/>
        <v>7</v>
      </c>
      <c r="B13" s="224"/>
      <c r="C13" s="224"/>
      <c r="D13" s="224"/>
      <c r="E13" s="224"/>
      <c r="F13" s="224"/>
      <c r="G13" s="216"/>
      <c r="H13" s="669"/>
      <c r="I13" s="669"/>
      <c r="J13" s="669"/>
      <c r="K13" s="669"/>
      <c r="L13" s="669"/>
      <c r="M13" s="669"/>
      <c r="N13" s="669"/>
      <c r="O13" s="669"/>
      <c r="P13" s="669"/>
      <c r="Q13" s="216"/>
    </row>
    <row r="14" spans="1:17" ht="18" customHeight="1">
      <c r="A14">
        <f t="shared" si="0"/>
        <v>8</v>
      </c>
      <c r="B14" s="224"/>
      <c r="C14" s="224"/>
      <c r="D14" s="224"/>
      <c r="E14" s="224"/>
      <c r="F14" s="224"/>
      <c r="G14" s="216"/>
      <c r="H14" s="669"/>
      <c r="I14" s="669"/>
      <c r="J14" s="669"/>
      <c r="K14" s="669"/>
      <c r="L14" s="669"/>
      <c r="M14" s="669"/>
      <c r="N14" s="669"/>
      <c r="O14" s="669"/>
      <c r="P14" s="669"/>
      <c r="Q14" s="216"/>
    </row>
    <row r="15" spans="1:17" ht="18" customHeight="1">
      <c r="A15">
        <f t="shared" si="0"/>
        <v>9</v>
      </c>
      <c r="B15" s="224"/>
      <c r="C15" s="224"/>
      <c r="D15" s="224"/>
      <c r="E15" s="224"/>
      <c r="F15" s="224"/>
      <c r="G15" s="216"/>
      <c r="H15" s="258"/>
      <c r="I15" s="258"/>
      <c r="J15" s="216"/>
      <c r="K15" s="216"/>
      <c r="L15" s="216"/>
      <c r="M15" s="216"/>
      <c r="N15" s="216"/>
      <c r="O15" s="216"/>
      <c r="P15" s="216"/>
      <c r="Q15" s="216"/>
    </row>
    <row r="16" spans="1:17" ht="18" customHeight="1">
      <c r="A16">
        <f t="shared" si="0"/>
        <v>10</v>
      </c>
      <c r="B16" s="224"/>
      <c r="C16" s="224"/>
      <c r="D16" s="224"/>
      <c r="E16" s="224"/>
      <c r="F16" s="224"/>
      <c r="G16" s="216"/>
      <c r="H16" s="258"/>
      <c r="I16" s="306"/>
      <c r="J16" s="306"/>
      <c r="K16" s="306"/>
      <c r="L16" s="306"/>
      <c r="M16" s="306"/>
      <c r="N16" s="306"/>
      <c r="O16" s="306"/>
      <c r="P16" s="306"/>
      <c r="Q16" s="306"/>
    </row>
    <row r="17" spans="1:17" ht="18" customHeight="1">
      <c r="A17">
        <f t="shared" si="0"/>
        <v>11</v>
      </c>
      <c r="B17" s="224"/>
      <c r="C17" s="224"/>
      <c r="D17" s="224"/>
      <c r="E17" s="224"/>
      <c r="F17" s="224"/>
      <c r="G17" s="216"/>
      <c r="H17" s="258"/>
      <c r="I17" s="216"/>
      <c r="J17" s="216"/>
      <c r="K17" s="216"/>
      <c r="L17" s="216"/>
      <c r="M17" s="216"/>
      <c r="N17" s="216"/>
      <c r="O17" s="216"/>
      <c r="P17" s="216"/>
      <c r="Q17" s="216"/>
    </row>
    <row r="18" spans="1:17" ht="18" customHeight="1">
      <c r="A18">
        <f t="shared" si="0"/>
        <v>12</v>
      </c>
      <c r="B18" s="224"/>
      <c r="C18" s="224"/>
      <c r="D18" s="224"/>
      <c r="E18" s="224"/>
      <c r="F18" s="224"/>
      <c r="G18" s="216"/>
      <c r="H18" s="258"/>
      <c r="I18" s="216"/>
      <c r="J18" s="216"/>
      <c r="K18" s="216"/>
      <c r="L18" s="216"/>
      <c r="M18" s="216"/>
      <c r="N18" s="216"/>
      <c r="O18" s="216"/>
      <c r="P18" s="216"/>
      <c r="Q18" s="216"/>
    </row>
    <row r="19" spans="1:17" ht="18" customHeight="1">
      <c r="A19">
        <f t="shared" si="0"/>
        <v>13</v>
      </c>
      <c r="B19" s="224"/>
      <c r="C19" s="224"/>
      <c r="D19" s="224"/>
      <c r="E19" s="224"/>
      <c r="F19" s="224"/>
      <c r="G19" s="216"/>
      <c r="H19" s="258"/>
      <c r="I19" s="216"/>
      <c r="J19" s="216"/>
      <c r="K19" s="216"/>
      <c r="L19" s="216"/>
      <c r="M19" s="216"/>
      <c r="N19" s="216"/>
      <c r="O19" s="216"/>
      <c r="P19" s="216"/>
      <c r="Q19" s="216"/>
    </row>
    <row r="20" spans="1:17" ht="18" customHeight="1">
      <c r="A20">
        <f t="shared" si="0"/>
        <v>14</v>
      </c>
      <c r="B20" s="224"/>
      <c r="C20" s="224"/>
      <c r="D20" s="224"/>
      <c r="E20" s="224"/>
      <c r="F20" s="224"/>
      <c r="G20" s="216"/>
      <c r="H20" s="258"/>
      <c r="I20" s="216"/>
      <c r="J20" s="216"/>
      <c r="K20" s="216"/>
      <c r="L20" s="216"/>
      <c r="M20" s="216"/>
      <c r="N20" s="216"/>
      <c r="O20" s="216"/>
      <c r="P20" s="216"/>
      <c r="Q20" s="216"/>
    </row>
    <row r="21" spans="1:17" ht="18" customHeight="1">
      <c r="A21">
        <f t="shared" si="0"/>
        <v>15</v>
      </c>
      <c r="B21" s="224"/>
      <c r="C21" s="224"/>
      <c r="D21" s="224"/>
      <c r="E21" s="224"/>
      <c r="F21" s="224"/>
      <c r="G21" s="216"/>
      <c r="H21" s="258"/>
      <c r="I21" s="216"/>
      <c r="J21" s="216"/>
      <c r="K21" s="216"/>
      <c r="L21" s="216"/>
      <c r="M21" s="216"/>
      <c r="N21" s="216"/>
      <c r="O21" s="216"/>
      <c r="P21" s="216"/>
      <c r="Q21" s="216"/>
    </row>
    <row r="22" spans="1:17" ht="18" customHeight="1">
      <c r="A22">
        <f t="shared" si="0"/>
        <v>16</v>
      </c>
      <c r="B22" s="224"/>
      <c r="C22" s="224"/>
      <c r="D22" s="224"/>
      <c r="E22" s="224"/>
      <c r="F22" s="224"/>
      <c r="G22" s="216"/>
      <c r="H22" s="258"/>
      <c r="I22" s="216"/>
      <c r="J22" s="216"/>
      <c r="K22" s="216"/>
      <c r="L22" s="216"/>
      <c r="M22" s="216"/>
      <c r="N22" s="216"/>
      <c r="O22" s="216"/>
      <c r="P22" s="216"/>
      <c r="Q22" s="216"/>
    </row>
    <row r="23" spans="1:17" ht="18" customHeight="1">
      <c r="A23">
        <f t="shared" si="0"/>
        <v>17</v>
      </c>
      <c r="B23" s="224"/>
      <c r="C23" s="224"/>
      <c r="D23" s="224"/>
      <c r="E23" s="224"/>
      <c r="F23" s="224"/>
      <c r="G23" s="216"/>
      <c r="H23" s="258"/>
      <c r="I23" s="216"/>
      <c r="J23" s="216"/>
      <c r="K23" s="216"/>
      <c r="L23" s="216"/>
      <c r="M23" s="216"/>
      <c r="N23" s="216"/>
      <c r="O23" s="216"/>
      <c r="P23" s="216"/>
      <c r="Q23" s="216"/>
    </row>
    <row r="24" spans="1:17" ht="18" customHeight="1">
      <c r="A24">
        <f t="shared" si="0"/>
        <v>18</v>
      </c>
      <c r="B24" s="224"/>
      <c r="C24" s="224"/>
      <c r="D24" s="224"/>
      <c r="E24" s="224"/>
      <c r="F24" s="224"/>
      <c r="G24" s="216"/>
      <c r="H24" s="258"/>
      <c r="I24" s="216"/>
      <c r="J24" s="216"/>
      <c r="K24" s="216"/>
      <c r="L24" s="216"/>
      <c r="M24" s="216"/>
      <c r="N24" s="216"/>
      <c r="O24" s="216"/>
      <c r="P24" s="216"/>
      <c r="Q24" s="216"/>
    </row>
    <row r="25" spans="1:17" ht="18" customHeight="1">
      <c r="A25">
        <f t="shared" si="0"/>
        <v>19</v>
      </c>
      <c r="B25" s="224"/>
      <c r="C25" s="224"/>
      <c r="D25" s="224"/>
      <c r="E25" s="224"/>
      <c r="F25" s="224"/>
      <c r="G25" s="216"/>
      <c r="H25" s="258"/>
      <c r="I25" s="216"/>
      <c r="J25" s="216"/>
      <c r="K25" s="216"/>
      <c r="L25" s="216"/>
      <c r="M25" s="216"/>
      <c r="N25" s="216"/>
      <c r="O25" s="216"/>
      <c r="P25" s="216"/>
      <c r="Q25" s="216"/>
    </row>
    <row r="26" spans="1:17" ht="18" customHeight="1">
      <c r="A26">
        <f t="shared" si="0"/>
        <v>20</v>
      </c>
      <c r="B26" s="224"/>
      <c r="C26" s="224"/>
      <c r="D26" s="224"/>
      <c r="E26" s="224"/>
      <c r="F26" s="224"/>
      <c r="G26" s="216"/>
      <c r="H26" s="258"/>
      <c r="I26" s="216"/>
      <c r="J26" s="216"/>
      <c r="K26" s="216"/>
      <c r="L26" s="216"/>
      <c r="M26" s="216"/>
      <c r="N26" s="216"/>
      <c r="O26" s="216"/>
      <c r="P26" s="216"/>
      <c r="Q26" s="216"/>
    </row>
    <row r="27" spans="1:17" ht="18" customHeight="1">
      <c r="A27">
        <f t="shared" si="0"/>
        <v>21</v>
      </c>
      <c r="B27" s="224"/>
      <c r="C27" s="224"/>
      <c r="D27" s="224"/>
      <c r="E27" s="224"/>
      <c r="F27" s="224"/>
      <c r="G27" s="216"/>
      <c r="H27" s="258"/>
      <c r="I27" s="216"/>
      <c r="J27" s="216"/>
      <c r="K27" s="216"/>
      <c r="L27" s="216"/>
      <c r="M27" s="216"/>
      <c r="N27" s="216"/>
      <c r="O27" s="216"/>
      <c r="P27" s="216"/>
      <c r="Q27" s="216"/>
    </row>
    <row r="28" spans="1:17" ht="18" customHeight="1">
      <c r="A28">
        <f t="shared" si="0"/>
        <v>22</v>
      </c>
      <c r="B28" s="224"/>
      <c r="C28" s="224"/>
      <c r="D28" s="224"/>
      <c r="E28" s="224"/>
      <c r="F28" s="224"/>
      <c r="G28" s="216"/>
      <c r="H28" s="258"/>
      <c r="I28" s="216"/>
      <c r="J28" s="216"/>
      <c r="K28" s="216"/>
      <c r="L28" s="216"/>
      <c r="M28" s="216"/>
      <c r="N28" s="216"/>
      <c r="O28" s="216"/>
      <c r="P28" s="216"/>
      <c r="Q28" s="216"/>
    </row>
    <row r="29" spans="1:17" ht="18" customHeight="1">
      <c r="A29">
        <f t="shared" si="0"/>
        <v>23</v>
      </c>
      <c r="B29" s="224"/>
      <c r="C29" s="224"/>
      <c r="D29" s="224"/>
      <c r="E29" s="224"/>
      <c r="F29" s="224"/>
      <c r="G29" s="216"/>
      <c r="H29" s="258"/>
      <c r="I29" s="216"/>
      <c r="J29" s="216"/>
      <c r="K29" s="216"/>
      <c r="L29" s="216"/>
      <c r="M29" s="216"/>
      <c r="N29" s="216"/>
      <c r="O29" s="216"/>
      <c r="P29" s="216"/>
      <c r="Q29" s="216"/>
    </row>
    <row r="30" spans="1:17" ht="18" customHeight="1">
      <c r="A30">
        <f t="shared" si="0"/>
        <v>24</v>
      </c>
      <c r="B30" s="224"/>
      <c r="C30" s="224"/>
      <c r="D30" s="224"/>
      <c r="E30" s="224"/>
      <c r="F30" s="224"/>
      <c r="G30" s="216"/>
      <c r="H30" s="258"/>
      <c r="I30" s="216"/>
      <c r="J30" s="216"/>
      <c r="K30" s="216"/>
      <c r="L30" s="216"/>
      <c r="M30" s="216"/>
      <c r="N30" s="216"/>
      <c r="O30" s="216"/>
      <c r="P30" s="216"/>
      <c r="Q30" s="216"/>
    </row>
    <row r="31" spans="1:17" ht="18" customHeight="1">
      <c r="A31">
        <f t="shared" si="0"/>
        <v>25</v>
      </c>
      <c r="B31" s="224"/>
      <c r="C31" s="224"/>
      <c r="D31" s="224"/>
      <c r="E31" s="224"/>
      <c r="F31" s="224"/>
      <c r="G31" s="216"/>
      <c r="H31" s="258"/>
      <c r="I31" s="216"/>
      <c r="J31" s="216"/>
      <c r="K31" s="216"/>
      <c r="L31" s="216"/>
      <c r="M31" s="216"/>
      <c r="N31" s="216"/>
      <c r="O31" s="216"/>
      <c r="P31" s="216"/>
      <c r="Q31" s="216"/>
    </row>
    <row r="32" spans="1:17" ht="18" customHeight="1">
      <c r="A32">
        <f t="shared" si="0"/>
        <v>26</v>
      </c>
      <c r="B32" s="224"/>
      <c r="C32" s="224"/>
      <c r="D32" s="224"/>
      <c r="E32" s="224"/>
      <c r="F32" s="224"/>
      <c r="G32" s="216"/>
      <c r="H32" s="258"/>
      <c r="I32" s="216"/>
      <c r="J32" s="216"/>
      <c r="K32" s="216"/>
      <c r="L32" s="216"/>
      <c r="M32" s="216"/>
      <c r="N32" s="216"/>
      <c r="O32" s="216"/>
      <c r="P32" s="216"/>
      <c r="Q32" s="216"/>
    </row>
    <row r="33" spans="1:7" ht="18" customHeight="1">
      <c r="A33">
        <f t="shared" si="0"/>
        <v>27</v>
      </c>
      <c r="B33" s="224"/>
      <c r="C33" s="224"/>
      <c r="D33" s="224"/>
      <c r="E33" s="224"/>
      <c r="F33" s="224"/>
    </row>
    <row r="34" spans="1:7" ht="18" customHeight="1">
      <c r="A34">
        <f t="shared" si="0"/>
        <v>28</v>
      </c>
      <c r="B34" s="224"/>
      <c r="C34" s="224"/>
      <c r="D34" s="224"/>
      <c r="E34" s="224"/>
      <c r="F34" s="224"/>
    </row>
    <row r="35" spans="1:7" ht="18" customHeight="1">
      <c r="A35">
        <f t="shared" si="0"/>
        <v>29</v>
      </c>
      <c r="B35" s="224"/>
      <c r="C35" s="224"/>
      <c r="D35" s="224"/>
      <c r="E35" s="224"/>
      <c r="F35" s="224"/>
    </row>
    <row r="36" spans="1:7" ht="18" customHeight="1">
      <c r="A36">
        <f t="shared" si="0"/>
        <v>30</v>
      </c>
      <c r="B36" s="224"/>
      <c r="C36" s="224"/>
      <c r="D36" s="224"/>
      <c r="E36" s="224"/>
      <c r="F36" s="224"/>
    </row>
    <row r="37" spans="1:7" ht="13.5" thickBot="1"/>
    <row r="38" spans="1:7" ht="16.5" thickBot="1">
      <c r="C38" s="210" t="s">
        <v>220</v>
      </c>
      <c r="D38" s="216"/>
      <c r="E38" s="225"/>
    </row>
    <row r="39" spans="1:7" ht="16.5" thickBot="1">
      <c r="C39" s="210" t="s">
        <v>221</v>
      </c>
      <c r="F39" s="225"/>
    </row>
    <row r="40" spans="1:7" ht="13.5" thickBot="1">
      <c r="B40" s="222" t="s">
        <v>222</v>
      </c>
      <c r="C40" s="222" t="s">
        <v>223</v>
      </c>
      <c r="D40" s="216" t="s">
        <v>224</v>
      </c>
    </row>
    <row r="41" spans="1:7">
      <c r="B41" s="226"/>
      <c r="C41" s="226"/>
      <c r="D41" s="216"/>
      <c r="E41" s="227"/>
      <c r="F41" s="229"/>
    </row>
    <row r="42" spans="1:7" ht="13.5" thickBot="1">
      <c r="B42" s="230"/>
      <c r="C42" s="230"/>
      <c r="D42" s="216"/>
      <c r="E42" s="231"/>
      <c r="F42" s="233"/>
    </row>
    <row r="43" spans="1:7">
      <c r="B43" s="216"/>
      <c r="C43" s="216"/>
      <c r="D43" s="216"/>
      <c r="G43" s="216"/>
    </row>
    <row r="45" spans="1:7" ht="18">
      <c r="A45" s="234"/>
      <c r="B45" s="234"/>
      <c r="C45" s="234"/>
      <c r="D45" s="235"/>
      <c r="E45" s="235"/>
      <c r="F45" s="235"/>
    </row>
    <row r="46" spans="1:7" ht="18">
      <c r="B46" s="662" t="s">
        <v>226</v>
      </c>
      <c r="C46" s="662"/>
      <c r="D46" s="662"/>
      <c r="E46" s="662"/>
      <c r="F46" s="234"/>
    </row>
    <row r="47" spans="1:7">
      <c r="B47" s="662"/>
      <c r="C47" s="662"/>
      <c r="D47" s="662"/>
      <c r="E47" s="662"/>
    </row>
    <row r="48" spans="1:7">
      <c r="B48" s="662"/>
      <c r="C48" s="662"/>
      <c r="D48" s="662"/>
      <c r="E48" s="662"/>
    </row>
    <row r="50" spans="2:6" ht="15" customHeight="1" thickBot="1">
      <c r="B50" s="222" t="s">
        <v>229</v>
      </c>
      <c r="E50" s="222" t="s">
        <v>227</v>
      </c>
    </row>
    <row r="51" spans="2:6" ht="15" customHeight="1">
      <c r="B51" s="227"/>
      <c r="C51" s="228"/>
      <c r="D51" s="229"/>
      <c r="E51" s="227"/>
      <c r="F51" s="229"/>
    </row>
    <row r="52" spans="2:6" ht="15" customHeight="1" thickBot="1">
      <c r="B52" s="231"/>
      <c r="C52" s="232"/>
      <c r="D52" s="233"/>
      <c r="E52" s="231"/>
      <c r="F52" s="233"/>
    </row>
    <row r="54" spans="2:6" ht="24" customHeight="1">
      <c r="B54" s="243"/>
      <c r="C54" s="244" t="s">
        <v>230</v>
      </c>
      <c r="D54" s="244" t="s">
        <v>231</v>
      </c>
      <c r="E54" s="244" t="s">
        <v>219</v>
      </c>
    </row>
    <row r="55" spans="2:6" ht="24" customHeight="1">
      <c r="B55" s="245" t="s">
        <v>228</v>
      </c>
      <c r="C55" s="245"/>
      <c r="D55" s="245"/>
      <c r="E55" s="245"/>
    </row>
    <row r="56" spans="2:6" ht="24" customHeight="1">
      <c r="B56" s="243"/>
      <c r="C56" s="242">
        <v>100</v>
      </c>
      <c r="D56" s="243"/>
      <c r="E56" s="243"/>
    </row>
    <row r="57" spans="2:6" ht="24" customHeight="1">
      <c r="B57" s="243"/>
      <c r="C57" s="242">
        <v>50</v>
      </c>
      <c r="D57" s="243"/>
      <c r="E57" s="243"/>
    </row>
    <row r="58" spans="2:6" ht="24" customHeight="1">
      <c r="B58" s="243"/>
      <c r="C58" s="242">
        <v>20</v>
      </c>
      <c r="D58" s="243"/>
      <c r="E58" s="243"/>
    </row>
    <row r="59" spans="2:6" ht="24" customHeight="1">
      <c r="B59" s="243"/>
      <c r="C59" s="242">
        <v>10</v>
      </c>
      <c r="D59" s="243"/>
      <c r="E59" s="243"/>
    </row>
    <row r="60" spans="2:6" ht="24" customHeight="1">
      <c r="B60" s="243"/>
      <c r="C60" s="242">
        <v>5</v>
      </c>
      <c r="D60" s="243"/>
      <c r="E60" s="243"/>
    </row>
    <row r="61" spans="2:6" ht="24" customHeight="1">
      <c r="B61" s="245" t="s">
        <v>232</v>
      </c>
      <c r="C61" s="246"/>
      <c r="D61" s="245"/>
      <c r="E61" s="245"/>
    </row>
    <row r="62" spans="2:6" ht="24" customHeight="1">
      <c r="B62" s="243"/>
      <c r="C62" s="242">
        <v>2</v>
      </c>
      <c r="D62" s="243"/>
      <c r="E62" s="243"/>
    </row>
    <row r="63" spans="2:6" ht="24" customHeight="1">
      <c r="B63" s="243"/>
      <c r="C63" s="242">
        <v>1</v>
      </c>
      <c r="D63" s="243"/>
      <c r="E63" s="243"/>
    </row>
    <row r="64" spans="2:6" ht="24" customHeight="1">
      <c r="B64" s="243"/>
      <c r="C64" s="242">
        <v>0.5</v>
      </c>
      <c r="D64" s="243"/>
      <c r="E64" s="243"/>
    </row>
    <row r="65" spans="2:6" ht="24" customHeight="1">
      <c r="B65" s="243"/>
      <c r="C65" s="242">
        <v>0.2</v>
      </c>
      <c r="D65" s="243"/>
      <c r="E65" s="243"/>
    </row>
    <row r="66" spans="2:6" ht="24" customHeight="1">
      <c r="B66" s="243"/>
      <c r="C66" s="242">
        <v>0.1</v>
      </c>
      <c r="D66" s="243"/>
      <c r="E66" s="243"/>
    </row>
    <row r="67" spans="2:6" ht="24" customHeight="1">
      <c r="B67" s="243"/>
      <c r="C67" s="242">
        <v>0.05</v>
      </c>
      <c r="D67" s="243"/>
      <c r="E67" s="243"/>
    </row>
    <row r="68" spans="2:6" ht="24" customHeight="1">
      <c r="B68" s="243"/>
      <c r="C68" s="242">
        <v>0.02</v>
      </c>
      <c r="D68" s="243"/>
      <c r="E68" s="243"/>
    </row>
    <row r="69" spans="2:6" ht="24" customHeight="1" thickBot="1">
      <c r="B69" s="243"/>
      <c r="C69" s="242">
        <v>0.01</v>
      </c>
      <c r="D69" s="243"/>
      <c r="E69" s="243"/>
    </row>
    <row r="70" spans="2:6" ht="24" customHeight="1" thickBot="1">
      <c r="D70" s="253" t="s">
        <v>233</v>
      </c>
      <c r="E70" s="225"/>
    </row>
    <row r="71" spans="2:6" ht="10.5" customHeight="1"/>
    <row r="72" spans="2:6" ht="24" customHeight="1">
      <c r="B72" s="239" t="s">
        <v>237</v>
      </c>
      <c r="C72" s="240"/>
      <c r="D72" s="216"/>
      <c r="E72" s="216"/>
    </row>
    <row r="74" spans="2:6" ht="13.5" thickBot="1">
      <c r="B74" t="s">
        <v>242</v>
      </c>
    </row>
    <row r="75" spans="2:6">
      <c r="B75" s="227"/>
      <c r="C75" s="227"/>
      <c r="D75" s="229"/>
      <c r="E75" s="228"/>
      <c r="F75" s="229"/>
    </row>
    <row r="76" spans="2:6">
      <c r="B76" s="237"/>
      <c r="C76" s="237"/>
      <c r="D76" s="236"/>
      <c r="E76" s="216"/>
      <c r="F76" s="236"/>
    </row>
    <row r="77" spans="2:6">
      <c r="B77" s="237"/>
      <c r="C77" s="237"/>
      <c r="D77" s="236"/>
      <c r="E77" s="216"/>
      <c r="F77" s="236"/>
    </row>
    <row r="78" spans="2:6">
      <c r="B78" s="237"/>
      <c r="C78" s="237"/>
      <c r="D78" s="236"/>
      <c r="E78" s="216"/>
      <c r="F78" s="236"/>
    </row>
    <row r="79" spans="2:6" ht="13.5" thickBot="1">
      <c r="B79" s="231"/>
      <c r="C79" s="231"/>
      <c r="D79" s="233"/>
      <c r="E79" s="232"/>
      <c r="F79" s="233"/>
    </row>
    <row r="81" spans="1:6" ht="34.5" customHeight="1">
      <c r="B81" s="663" t="s">
        <v>235</v>
      </c>
      <c r="C81" s="663"/>
      <c r="D81" s="663"/>
      <c r="E81" s="663"/>
      <c r="F81" s="663"/>
    </row>
    <row r="82" spans="1:6" ht="7.5" customHeight="1">
      <c r="C82" s="238"/>
    </row>
    <row r="83" spans="1:6" ht="41.25" customHeight="1">
      <c r="B83" s="663" t="s">
        <v>236</v>
      </c>
      <c r="C83" s="663"/>
      <c r="D83" s="663"/>
      <c r="E83" s="663"/>
      <c r="F83" s="663"/>
    </row>
    <row r="84" spans="1:6" ht="19.5">
      <c r="A84" s="148"/>
      <c r="B84" s="148"/>
      <c r="C84" s="241" t="s">
        <v>234</v>
      </c>
      <c r="D84" s="148"/>
      <c r="E84" s="148"/>
      <c r="F84" s="148"/>
    </row>
    <row r="86" spans="1:6" ht="11.1" customHeight="1">
      <c r="B86" s="661" t="s">
        <v>3</v>
      </c>
      <c r="C86" s="661"/>
      <c r="D86" s="661"/>
      <c r="E86" s="661"/>
    </row>
    <row r="87" spans="1:6" ht="11.1" customHeight="1">
      <c r="B87" s="661"/>
      <c r="C87" s="661"/>
      <c r="D87" s="661"/>
      <c r="E87" s="661"/>
    </row>
    <row r="88" spans="1:6" ht="11.1" customHeight="1">
      <c r="B88" s="661"/>
      <c r="C88" s="661"/>
      <c r="D88" s="661"/>
      <c r="E88" s="661"/>
    </row>
    <row r="89" spans="1:6" ht="11.1" customHeight="1">
      <c r="B89" s="661"/>
      <c r="C89" s="661"/>
      <c r="D89" s="661"/>
      <c r="E89" s="661"/>
    </row>
    <row r="90" spans="1:6" ht="15" customHeight="1">
      <c r="B90" s="257"/>
      <c r="C90" s="257"/>
      <c r="D90" s="257"/>
      <c r="E90" s="257"/>
    </row>
    <row r="91" spans="1:6" ht="18" customHeight="1">
      <c r="B91" s="281" t="s">
        <v>293</v>
      </c>
      <c r="C91" s="282"/>
      <c r="D91" s="282"/>
      <c r="E91" s="282"/>
      <c r="F91" s="284"/>
    </row>
    <row r="92" spans="1:6" ht="18" customHeight="1">
      <c r="B92" s="281" t="s">
        <v>294</v>
      </c>
      <c r="C92" s="304"/>
      <c r="D92" s="304"/>
      <c r="E92" s="304"/>
      <c r="F92" s="284"/>
    </row>
    <row r="93" spans="1:6" ht="18" customHeight="1">
      <c r="B93" s="299" t="s">
        <v>295</v>
      </c>
      <c r="C93" s="658"/>
      <c r="D93" s="658"/>
      <c r="E93" s="658"/>
      <c r="F93" s="284"/>
    </row>
    <row r="94" spans="1:6" ht="18" customHeight="1">
      <c r="B94" s="299" t="s">
        <v>296</v>
      </c>
      <c r="C94" s="658"/>
      <c r="D94" s="658"/>
      <c r="E94" s="658"/>
      <c r="F94" s="284"/>
    </row>
    <row r="95" spans="1:6" ht="18" customHeight="1">
      <c r="B95" s="299"/>
      <c r="C95" s="303"/>
      <c r="D95" s="303"/>
      <c r="E95" s="303"/>
      <c r="F95" s="284"/>
    </row>
    <row r="96" spans="1:6" ht="18" customHeight="1">
      <c r="B96" s="300" t="s">
        <v>297</v>
      </c>
      <c r="C96" s="666"/>
      <c r="D96" s="666"/>
      <c r="E96" s="666"/>
      <c r="F96" s="284"/>
    </row>
    <row r="97" spans="2:6" ht="18" customHeight="1">
      <c r="B97" s="300" t="s">
        <v>298</v>
      </c>
      <c r="C97" s="293"/>
      <c r="D97" s="657"/>
      <c r="E97" s="657"/>
      <c r="F97" s="285"/>
    </row>
    <row r="98" spans="2:6" ht="18" customHeight="1">
      <c r="B98" s="292" t="s">
        <v>299</v>
      </c>
      <c r="C98" s="648" t="s">
        <v>300</v>
      </c>
      <c r="D98" s="648"/>
      <c r="E98" s="286"/>
      <c r="F98" s="285"/>
    </row>
    <row r="99" spans="2:6" ht="18" customHeight="1">
      <c r="B99" s="292"/>
      <c r="C99" s="648" t="s">
        <v>301</v>
      </c>
      <c r="D99" s="648"/>
      <c r="E99" s="295"/>
      <c r="F99" s="284"/>
    </row>
    <row r="100" spans="2:6" ht="15" customHeight="1">
      <c r="B100" s="659"/>
      <c r="C100" s="659"/>
      <c r="D100" s="296"/>
      <c r="E100" s="296"/>
      <c r="F100" s="284"/>
    </row>
    <row r="101" spans="2:6" ht="18" customHeight="1">
      <c r="B101" s="300" t="s">
        <v>285</v>
      </c>
      <c r="C101" s="299" t="s">
        <v>291</v>
      </c>
      <c r="D101" s="299"/>
      <c r="E101" s="296"/>
      <c r="F101" s="284"/>
    </row>
    <row r="102" spans="2:6" ht="18" customHeight="1">
      <c r="B102" s="301"/>
      <c r="C102" s="299" t="s">
        <v>292</v>
      </c>
      <c r="D102" s="299"/>
      <c r="E102" s="297"/>
      <c r="F102" s="284"/>
    </row>
    <row r="103" spans="2:6" ht="18.75" customHeight="1">
      <c r="B103" s="301"/>
      <c r="C103" s="299" t="s">
        <v>436</v>
      </c>
      <c r="D103" s="299"/>
      <c r="E103" s="297"/>
      <c r="F103" s="284"/>
    </row>
    <row r="104" spans="2:6" ht="11.25" customHeight="1">
      <c r="B104" s="301"/>
      <c r="C104" s="299"/>
      <c r="D104" s="299"/>
      <c r="E104" s="297"/>
      <c r="F104" s="284"/>
    </row>
    <row r="105" spans="2:6" ht="18" customHeight="1">
      <c r="B105" s="647" t="s">
        <v>362</v>
      </c>
      <c r="C105" s="647"/>
      <c r="D105" s="647"/>
      <c r="E105" s="647"/>
      <c r="F105" s="288"/>
    </row>
    <row r="106" spans="2:6" s="256" customFormat="1" ht="18" customHeight="1">
      <c r="B106" s="292" t="s">
        <v>290</v>
      </c>
      <c r="C106" s="303"/>
      <c r="D106" s="291"/>
      <c r="E106" s="291"/>
      <c r="F106" s="288"/>
    </row>
    <row r="107" spans="2:6" s="256" customFormat="1" ht="18" customHeight="1">
      <c r="B107" s="647" t="s">
        <v>302</v>
      </c>
      <c r="C107" s="647"/>
      <c r="D107" s="292"/>
      <c r="E107" s="292"/>
      <c r="F107" s="287"/>
    </row>
    <row r="108" spans="2:6" s="256" customFormat="1" ht="18" customHeight="1">
      <c r="B108" s="647" t="s">
        <v>303</v>
      </c>
      <c r="C108" s="647"/>
      <c r="D108" s="290"/>
      <c r="E108" s="290"/>
      <c r="F108" s="287"/>
    </row>
    <row r="109" spans="2:6" s="256" customFormat="1" ht="18" customHeight="1">
      <c r="B109" s="660" t="s">
        <v>304</v>
      </c>
      <c r="C109" s="660"/>
      <c r="D109" s="660"/>
      <c r="E109" s="660"/>
      <c r="F109" s="287"/>
    </row>
    <row r="110" spans="2:6" s="256" customFormat="1" ht="18" customHeight="1">
      <c r="B110" s="647" t="s">
        <v>305</v>
      </c>
      <c r="C110" s="647"/>
      <c r="D110" s="304"/>
      <c r="E110" s="304"/>
      <c r="F110" s="287"/>
    </row>
    <row r="111" spans="2:6" s="256" customFormat="1" ht="15" customHeight="1">
      <c r="B111" s="292"/>
      <c r="C111" s="658"/>
      <c r="D111" s="658"/>
      <c r="E111" s="658"/>
      <c r="F111" s="287"/>
    </row>
    <row r="112" spans="2:6" ht="15" customHeight="1">
      <c r="B112" s="647"/>
      <c r="C112" s="647"/>
      <c r="D112" s="647"/>
      <c r="E112" s="647"/>
      <c r="F112" s="284"/>
    </row>
    <row r="113" spans="2:6" ht="18" customHeight="1">
      <c r="B113" s="298" t="s">
        <v>254</v>
      </c>
      <c r="C113" s="283"/>
      <c r="D113" s="283"/>
      <c r="E113" s="283"/>
      <c r="F113" s="284"/>
    </row>
    <row r="114" spans="2:6" ht="48" customHeight="1">
      <c r="B114" s="649" t="s">
        <v>472</v>
      </c>
      <c r="C114" s="650"/>
      <c r="D114" s="650"/>
      <c r="E114" s="651"/>
      <c r="F114" s="284"/>
    </row>
    <row r="115" spans="2:6" ht="30" customHeight="1">
      <c r="B115" s="652" t="s">
        <v>286</v>
      </c>
      <c r="C115" s="647"/>
      <c r="D115" s="647"/>
      <c r="E115" s="653"/>
      <c r="F115" s="284"/>
    </row>
    <row r="116" spans="2:6" ht="19.5" customHeight="1">
      <c r="B116" s="652" t="s">
        <v>287</v>
      </c>
      <c r="C116" s="647"/>
      <c r="D116" s="647"/>
      <c r="E116" s="653"/>
      <c r="F116" s="284"/>
    </row>
    <row r="117" spans="2:6" ht="31.5" customHeight="1">
      <c r="B117" s="652" t="s">
        <v>288</v>
      </c>
      <c r="C117" s="647"/>
      <c r="D117" s="647"/>
      <c r="E117" s="653"/>
      <c r="F117" s="284"/>
    </row>
    <row r="118" spans="2:6" ht="30" customHeight="1">
      <c r="B118" s="654" t="s">
        <v>289</v>
      </c>
      <c r="C118" s="655"/>
      <c r="D118" s="655"/>
      <c r="E118" s="656"/>
      <c r="F118" s="284"/>
    </row>
    <row r="119" spans="2:6" ht="15" customHeight="1">
      <c r="B119" s="302"/>
      <c r="C119" s="302"/>
      <c r="D119" s="302"/>
      <c r="E119" s="302"/>
      <c r="F119" s="284"/>
    </row>
    <row r="120" spans="2:6" ht="18" customHeight="1">
      <c r="B120" s="305" t="s">
        <v>306</v>
      </c>
      <c r="C120" s="289"/>
      <c r="D120" s="305" t="s">
        <v>306</v>
      </c>
      <c r="E120" s="305"/>
      <c r="F120" s="284"/>
    </row>
    <row r="121" spans="2:6" ht="18" customHeight="1">
      <c r="B121" s="647" t="s">
        <v>307</v>
      </c>
      <c r="C121" s="289"/>
      <c r="D121" s="647" t="s">
        <v>309</v>
      </c>
      <c r="E121" s="647"/>
      <c r="F121" s="284"/>
    </row>
    <row r="122" spans="2:6" ht="18" customHeight="1">
      <c r="B122" s="647"/>
      <c r="C122" s="289"/>
      <c r="D122" s="647"/>
      <c r="E122" s="647"/>
      <c r="F122" s="284"/>
    </row>
    <row r="123" spans="2:6" ht="18" customHeight="1">
      <c r="B123" s="289" t="s">
        <v>308</v>
      </c>
      <c r="C123" s="294"/>
      <c r="D123" s="289" t="s">
        <v>308</v>
      </c>
      <c r="E123" s="289"/>
      <c r="F123" s="284"/>
    </row>
    <row r="124" spans="2:6" ht="15.75">
      <c r="B124" s="289"/>
      <c r="C124" s="294"/>
      <c r="D124" s="294"/>
      <c r="E124" s="294"/>
      <c r="F124" s="284"/>
    </row>
    <row r="125" spans="2:6">
      <c r="B125" s="284"/>
      <c r="C125" s="284"/>
      <c r="D125" s="284"/>
      <c r="E125" s="284"/>
      <c r="F125" s="284"/>
    </row>
    <row r="129" spans="2:5" ht="33" customHeight="1"/>
    <row r="131" spans="2:5" ht="69" customHeight="1"/>
    <row r="132" spans="2:5" s="256" customFormat="1" ht="17.25" customHeight="1"/>
    <row r="133" spans="2:5" ht="32.25" customHeight="1"/>
    <row r="138" spans="2:5">
      <c r="B138" s="216"/>
      <c r="C138" s="216"/>
      <c r="D138" s="216"/>
      <c r="E138" s="216"/>
    </row>
    <row r="139" spans="2:5">
      <c r="B139" s="216"/>
      <c r="C139" s="216"/>
      <c r="D139" s="216"/>
      <c r="E139" s="216"/>
    </row>
    <row r="140" spans="2:5">
      <c r="B140" s="216"/>
      <c r="C140" s="216"/>
      <c r="D140" s="216"/>
      <c r="E140" s="216"/>
    </row>
  </sheetData>
  <sheetProtection password="CD4D" sheet="1" objects="1"/>
  <mergeCells count="33">
    <mergeCell ref="C5:E5"/>
    <mergeCell ref="B1:F1"/>
    <mergeCell ref="C96:E96"/>
    <mergeCell ref="G1:Q2"/>
    <mergeCell ref="H3:P3"/>
    <mergeCell ref="H11:P12"/>
    <mergeCell ref="H13:P14"/>
    <mergeCell ref="H6:P6"/>
    <mergeCell ref="H10:P10"/>
    <mergeCell ref="H7:P9"/>
    <mergeCell ref="B86:E89"/>
    <mergeCell ref="B46:E48"/>
    <mergeCell ref="B81:F81"/>
    <mergeCell ref="B83:F83"/>
    <mergeCell ref="C93:E94"/>
    <mergeCell ref="B117:E117"/>
    <mergeCell ref="B118:E118"/>
    <mergeCell ref="D97:E97"/>
    <mergeCell ref="C111:E111"/>
    <mergeCell ref="B110:C110"/>
    <mergeCell ref="B100:C100"/>
    <mergeCell ref="B109:E109"/>
    <mergeCell ref="B105:E105"/>
    <mergeCell ref="B121:B122"/>
    <mergeCell ref="D121:E122"/>
    <mergeCell ref="B112:E112"/>
    <mergeCell ref="C98:D98"/>
    <mergeCell ref="C99:D99"/>
    <mergeCell ref="B108:C108"/>
    <mergeCell ref="B107:C107"/>
    <mergeCell ref="B114:E114"/>
    <mergeCell ref="B115:E115"/>
    <mergeCell ref="B116:E116"/>
  </mergeCells>
  <phoneticPr fontId="31" type="noConversion"/>
  <pageMargins left="0.26" right="0.44" top="0.51" bottom="0.53" header="0.4921259845" footer="0.4921259845"/>
  <pageSetup paperSize="9" orientation="portrait" horizontalDpi="4294967293" r:id="rId1"/>
  <headerFooter alignWithMargins="0"/>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FBD2B2-3763-4EE2-A297-17F2B34149C5}">
  <sheetPr codeName="Feuil21"/>
  <dimension ref="A1:AI29"/>
  <sheetViews>
    <sheetView showGridLines="0" zoomScaleNormal="100" workbookViewId="0">
      <pane xSplit="4" topLeftCell="E1" activePane="topRight" state="frozen"/>
      <selection pane="topRight" activeCell="C7" sqref="C7"/>
    </sheetView>
  </sheetViews>
  <sheetFormatPr baseColWidth="10" defaultRowHeight="12.75"/>
  <cols>
    <col min="1" max="1" width="2.7109375" style="2" customWidth="1"/>
    <col min="2" max="2" width="3.42578125" style="2" customWidth="1"/>
    <col min="3" max="3" width="5.85546875" style="2" customWidth="1"/>
    <col min="4" max="4" width="33.5703125" style="2" customWidth="1"/>
    <col min="5" max="5" width="6.140625" style="2" customWidth="1"/>
    <col min="6" max="6" width="5.5703125" style="2" customWidth="1"/>
    <col min="7" max="7" width="8.85546875" style="2" customWidth="1"/>
    <col min="8" max="9" width="7.5703125" style="2" customWidth="1"/>
    <col min="10" max="10" width="8.42578125" style="2" customWidth="1"/>
    <col min="11" max="11" width="8.28515625" style="2" customWidth="1"/>
    <col min="12" max="12" width="8.85546875" style="2" customWidth="1"/>
    <col min="13" max="13" width="8" style="2" customWidth="1"/>
    <col min="14" max="14" width="8.28515625" style="2" customWidth="1"/>
    <col min="15" max="15" width="8.42578125" style="2" customWidth="1"/>
    <col min="16" max="16" width="11" style="2" customWidth="1"/>
    <col min="17" max="17" width="2.7109375" style="2" customWidth="1"/>
    <col min="18" max="24" width="10" style="2" customWidth="1"/>
    <col min="25" max="25" width="9.42578125" style="2" hidden="1" customWidth="1"/>
    <col min="26" max="26" width="1.7109375" style="12" customWidth="1"/>
    <col min="27" max="33" width="10" style="2" customWidth="1"/>
    <col min="34" max="34" width="2.85546875" style="12" customWidth="1"/>
    <col min="35" max="35" width="5" style="2" customWidth="1"/>
    <col min="36" max="16384" width="11.42578125" style="2"/>
  </cols>
  <sheetData>
    <row r="1" spans="1:35" ht="6" customHeight="1" thickBot="1">
      <c r="A1" s="15"/>
      <c r="B1" s="15"/>
      <c r="C1" s="15"/>
      <c r="D1" s="15"/>
      <c r="E1" s="15"/>
      <c r="F1" s="15"/>
      <c r="G1" s="15"/>
      <c r="H1" s="15"/>
      <c r="I1" s="15"/>
      <c r="J1" s="15"/>
      <c r="K1" s="15"/>
      <c r="L1" s="15"/>
      <c r="M1" s="15"/>
      <c r="N1" s="15"/>
      <c r="O1" s="15"/>
      <c r="P1" s="15"/>
      <c r="Q1" s="15"/>
      <c r="R1" s="15"/>
      <c r="S1" s="15"/>
      <c r="T1" s="15"/>
      <c r="U1" s="15"/>
      <c r="V1" s="15"/>
      <c r="W1" s="15"/>
      <c r="X1" s="15"/>
      <c r="Y1" s="15"/>
      <c r="Z1" s="60"/>
      <c r="AA1" s="15"/>
      <c r="AB1" s="15"/>
      <c r="AC1" s="15"/>
      <c r="AD1" s="15"/>
      <c r="AE1" s="15"/>
      <c r="AF1" s="15"/>
      <c r="AG1" s="15"/>
      <c r="AH1" s="16"/>
      <c r="AI1" s="15"/>
    </row>
    <row r="2" spans="1:35" ht="18.75" customHeight="1" thickTop="1">
      <c r="A2" s="17"/>
      <c r="B2" s="724" t="s">
        <v>0</v>
      </c>
      <c r="C2" s="702" t="s">
        <v>1</v>
      </c>
      <c r="D2" s="691" t="s">
        <v>2</v>
      </c>
      <c r="E2" s="690" t="s">
        <v>60</v>
      </c>
      <c r="F2" s="691"/>
      <c r="G2" s="705" t="s">
        <v>355</v>
      </c>
      <c r="H2" s="704" t="s">
        <v>3</v>
      </c>
      <c r="I2" s="705"/>
      <c r="J2" s="704" t="s">
        <v>357</v>
      </c>
      <c r="K2" s="695"/>
      <c r="L2" s="696"/>
      <c r="M2" s="694" t="s">
        <v>4</v>
      </c>
      <c r="N2" s="695"/>
      <c r="O2" s="696"/>
      <c r="P2" s="686" t="s">
        <v>455</v>
      </c>
      <c r="Q2" s="18"/>
      <c r="R2" s="19">
        <v>7070</v>
      </c>
      <c r="S2" s="20">
        <v>7080</v>
      </c>
      <c r="T2" s="20">
        <v>7410</v>
      </c>
      <c r="U2" s="20">
        <v>7551</v>
      </c>
      <c r="V2" s="20">
        <v>75511</v>
      </c>
      <c r="W2" s="20">
        <v>7562</v>
      </c>
      <c r="X2" s="21">
        <v>7700</v>
      </c>
      <c r="Y2" s="473">
        <v>7700</v>
      </c>
      <c r="Z2" s="61"/>
      <c r="AA2" s="19">
        <v>6070</v>
      </c>
      <c r="AB2" s="20">
        <v>61681</v>
      </c>
      <c r="AC2" s="20">
        <v>6181</v>
      </c>
      <c r="AD2" s="20">
        <v>6270</v>
      </c>
      <c r="AE2" s="20">
        <v>6586</v>
      </c>
      <c r="AF2" s="20">
        <v>6700</v>
      </c>
      <c r="AG2" s="21">
        <v>6800</v>
      </c>
      <c r="AH2" s="16"/>
      <c r="AI2" s="15"/>
    </row>
    <row r="3" spans="1:35" ht="42" customHeight="1">
      <c r="A3" s="17"/>
      <c r="B3" s="725"/>
      <c r="C3" s="703"/>
      <c r="D3" s="693"/>
      <c r="E3" s="692"/>
      <c r="F3" s="693"/>
      <c r="G3" s="707"/>
      <c r="H3" s="706"/>
      <c r="I3" s="707"/>
      <c r="J3" s="706"/>
      <c r="K3" s="698"/>
      <c r="L3" s="699"/>
      <c r="M3" s="697"/>
      <c r="N3" s="698"/>
      <c r="O3" s="699"/>
      <c r="P3" s="687"/>
      <c r="Q3" s="18"/>
      <c r="R3" s="22" t="s">
        <v>468</v>
      </c>
      <c r="S3" s="23" t="s">
        <v>374</v>
      </c>
      <c r="T3" s="23" t="s">
        <v>72</v>
      </c>
      <c r="U3" s="23" t="s">
        <v>449</v>
      </c>
      <c r="V3" s="23" t="s">
        <v>444</v>
      </c>
      <c r="W3" s="23" t="s">
        <v>452</v>
      </c>
      <c r="X3" s="24" t="s">
        <v>75</v>
      </c>
      <c r="Y3" s="474" t="s">
        <v>39</v>
      </c>
      <c r="Z3" s="710"/>
      <c r="AA3" s="22" t="s">
        <v>67</v>
      </c>
      <c r="AB3" s="382" t="s">
        <v>73</v>
      </c>
      <c r="AC3" s="23" t="s">
        <v>69</v>
      </c>
      <c r="AD3" s="23" t="s">
        <v>445</v>
      </c>
      <c r="AE3" s="23" t="s">
        <v>71</v>
      </c>
      <c r="AF3" s="23" t="s">
        <v>40</v>
      </c>
      <c r="AG3" s="24" t="s">
        <v>363</v>
      </c>
      <c r="AH3" s="16"/>
      <c r="AI3" s="15"/>
    </row>
    <row r="4" spans="1:35" ht="66.75" customHeight="1">
      <c r="A4" s="25"/>
      <c r="B4" s="721" t="str">
        <f>CONCATENATE("Année scolaire : ",Garde!C11)</f>
        <v>Année scolaire : 2026-2027</v>
      </c>
      <c r="C4" s="722"/>
      <c r="D4" s="723"/>
      <c r="E4" s="716" t="s">
        <v>55</v>
      </c>
      <c r="F4" s="717"/>
      <c r="G4" s="26" t="s">
        <v>356</v>
      </c>
      <c r="H4" s="27" t="s">
        <v>457</v>
      </c>
      <c r="I4" s="409" t="s">
        <v>456</v>
      </c>
      <c r="J4" s="28" t="s">
        <v>5</v>
      </c>
      <c r="K4" s="29" t="s">
        <v>6</v>
      </c>
      <c r="L4" s="30" t="s">
        <v>7</v>
      </c>
      <c r="M4" s="28" t="s">
        <v>5</v>
      </c>
      <c r="N4" s="29" t="s">
        <v>6</v>
      </c>
      <c r="O4" s="30" t="s">
        <v>7</v>
      </c>
      <c r="P4" s="31"/>
      <c r="Q4" s="18"/>
      <c r="R4" s="32" t="s">
        <v>458</v>
      </c>
      <c r="S4" s="33" t="s">
        <v>447</v>
      </c>
      <c r="T4" s="33" t="s">
        <v>448</v>
      </c>
      <c r="U4" s="33" t="s">
        <v>450</v>
      </c>
      <c r="V4" s="33" t="s">
        <v>451</v>
      </c>
      <c r="W4" s="33" t="s">
        <v>453</v>
      </c>
      <c r="X4" s="34" t="s">
        <v>454</v>
      </c>
      <c r="Y4" s="475" t="s">
        <v>41</v>
      </c>
      <c r="Z4" s="710"/>
      <c r="AA4" s="32" t="s">
        <v>446</v>
      </c>
      <c r="AB4" s="33" t="s">
        <v>459</v>
      </c>
      <c r="AC4" s="33" t="s">
        <v>460</v>
      </c>
      <c r="AD4" s="33" t="s">
        <v>461</v>
      </c>
      <c r="AE4" s="33" t="s">
        <v>462</v>
      </c>
      <c r="AF4" s="33" t="s">
        <v>463</v>
      </c>
      <c r="AG4" s="34" t="s">
        <v>464</v>
      </c>
      <c r="AH4" s="16"/>
      <c r="AI4" s="15"/>
    </row>
    <row r="5" spans="1:35" ht="11.85" customHeight="1" thickBot="1">
      <c r="A5" s="18"/>
      <c r="B5" s="35" t="s">
        <v>8</v>
      </c>
      <c r="C5" s="36" t="s">
        <v>9</v>
      </c>
      <c r="D5" s="37" t="s">
        <v>10</v>
      </c>
      <c r="E5" s="708" t="s">
        <v>11</v>
      </c>
      <c r="F5" s="709"/>
      <c r="G5" s="38" t="s">
        <v>12</v>
      </c>
      <c r="H5" s="39" t="s">
        <v>13</v>
      </c>
      <c r="I5" s="40" t="s">
        <v>14</v>
      </c>
      <c r="J5" s="41" t="s">
        <v>15</v>
      </c>
      <c r="K5" s="42" t="s">
        <v>16</v>
      </c>
      <c r="L5" s="43" t="s">
        <v>17</v>
      </c>
      <c r="M5" s="41" t="s">
        <v>18</v>
      </c>
      <c r="N5" s="42" t="s">
        <v>19</v>
      </c>
      <c r="O5" s="43" t="s">
        <v>20</v>
      </c>
      <c r="P5" s="44" t="s">
        <v>21</v>
      </c>
      <c r="Q5" s="18"/>
      <c r="R5" s="45" t="s">
        <v>57</v>
      </c>
      <c r="S5" s="46" t="s">
        <v>42</v>
      </c>
      <c r="T5" s="46" t="s">
        <v>43</v>
      </c>
      <c r="U5" s="46" t="s">
        <v>44</v>
      </c>
      <c r="V5" s="41" t="s">
        <v>45</v>
      </c>
      <c r="W5" s="41" t="s">
        <v>46</v>
      </c>
      <c r="X5" s="47" t="s">
        <v>47</v>
      </c>
      <c r="Y5" s="476" t="s">
        <v>48</v>
      </c>
      <c r="Z5" s="710"/>
      <c r="AA5" s="45" t="s">
        <v>49</v>
      </c>
      <c r="AB5" s="46" t="s">
        <v>50</v>
      </c>
      <c r="AC5" s="46" t="s">
        <v>51</v>
      </c>
      <c r="AD5" s="46" t="s">
        <v>52</v>
      </c>
      <c r="AE5" s="46" t="s">
        <v>53</v>
      </c>
      <c r="AF5" s="46" t="s">
        <v>54</v>
      </c>
      <c r="AG5" s="47" t="s">
        <v>329</v>
      </c>
      <c r="AH5" s="16"/>
      <c r="AI5" s="15"/>
    </row>
    <row r="6" spans="1:35" ht="24" customHeight="1" thickTop="1" thickBot="1">
      <c r="A6" s="18"/>
      <c r="B6" s="48"/>
      <c r="C6" s="49"/>
      <c r="D6" s="718" t="s">
        <v>22</v>
      </c>
      <c r="E6" s="719"/>
      <c r="F6" s="719"/>
      <c r="G6" s="720"/>
      <c r="H6" s="50"/>
      <c r="I6" s="51"/>
      <c r="J6" s="52"/>
      <c r="K6" s="53"/>
      <c r="L6" s="499">
        <v>1000</v>
      </c>
      <c r="M6" s="54"/>
      <c r="N6" s="53"/>
      <c r="O6" s="499">
        <v>100</v>
      </c>
      <c r="P6" s="55">
        <f>SUM(L6+O6)</f>
        <v>1100</v>
      </c>
      <c r="Q6" s="18"/>
      <c r="R6" s="56">
        <v>0</v>
      </c>
      <c r="S6" s="57">
        <v>0</v>
      </c>
      <c r="T6" s="57">
        <v>0</v>
      </c>
      <c r="U6" s="57">
        <v>0</v>
      </c>
      <c r="V6" s="57">
        <v>0</v>
      </c>
      <c r="W6" s="57">
        <v>0</v>
      </c>
      <c r="X6" s="58">
        <v>0</v>
      </c>
      <c r="Y6" s="493">
        <v>0</v>
      </c>
      <c r="Z6" s="710"/>
      <c r="AA6" s="56">
        <v>0</v>
      </c>
      <c r="AB6" s="57">
        <v>0</v>
      </c>
      <c r="AC6" s="57">
        <v>0</v>
      </c>
      <c r="AD6" s="57">
        <v>0</v>
      </c>
      <c r="AE6" s="57">
        <v>0</v>
      </c>
      <c r="AF6" s="57">
        <v>0</v>
      </c>
      <c r="AG6" s="58">
        <v>0</v>
      </c>
      <c r="AH6" s="16"/>
      <c r="AI6" s="15"/>
    </row>
    <row r="7" spans="1:35" ht="21.95" customHeight="1" thickTop="1">
      <c r="A7" s="63" t="s">
        <v>23</v>
      </c>
      <c r="B7" s="64">
        <v>1</v>
      </c>
      <c r="C7" s="65" t="s">
        <v>115</v>
      </c>
      <c r="D7" s="66" t="s">
        <v>116</v>
      </c>
      <c r="E7" s="700" t="s">
        <v>117</v>
      </c>
      <c r="F7" s="701"/>
      <c r="G7" s="67">
        <v>9</v>
      </c>
      <c r="H7" s="68"/>
      <c r="I7" s="69"/>
      <c r="J7" s="70">
        <v>75</v>
      </c>
      <c r="K7" s="71"/>
      <c r="L7" s="72">
        <f t="shared" ref="L7:L21" si="0">L6+J7-K7</f>
        <v>1075</v>
      </c>
      <c r="M7" s="73"/>
      <c r="N7" s="71"/>
      <c r="O7" s="74">
        <f t="shared" ref="O7:O21" si="1">O6+M7-N7</f>
        <v>100</v>
      </c>
      <c r="P7" s="75">
        <f t="shared" ref="P7:P21" si="2">L7+O7</f>
        <v>1175</v>
      </c>
      <c r="Q7" s="63" t="s">
        <v>23</v>
      </c>
      <c r="R7" s="76"/>
      <c r="S7" s="77"/>
      <c r="T7" s="77"/>
      <c r="U7" s="77"/>
      <c r="V7" s="77"/>
      <c r="W7" s="77">
        <v>75</v>
      </c>
      <c r="X7" s="78"/>
      <c r="Y7" s="494"/>
      <c r="Z7" s="79"/>
      <c r="AA7" s="76"/>
      <c r="AB7" s="77"/>
      <c r="AC7" s="77"/>
      <c r="AD7" s="77"/>
      <c r="AE7" s="77"/>
      <c r="AF7" s="77"/>
      <c r="AG7" s="78"/>
      <c r="AH7" s="16"/>
      <c r="AI7" s="15"/>
    </row>
    <row r="8" spans="1:35" ht="21.95" customHeight="1">
      <c r="A8" s="63" t="s">
        <v>24</v>
      </c>
      <c r="B8" s="64">
        <f t="shared" ref="B8:B21" si="3">B7+1</f>
        <v>2</v>
      </c>
      <c r="C8" s="65" t="s">
        <v>118</v>
      </c>
      <c r="D8" s="80" t="s">
        <v>119</v>
      </c>
      <c r="E8" s="688" t="s">
        <v>117</v>
      </c>
      <c r="F8" s="689"/>
      <c r="G8" s="81">
        <v>10</v>
      </c>
      <c r="H8" s="68"/>
      <c r="I8" s="69"/>
      <c r="J8" s="70">
        <v>50</v>
      </c>
      <c r="K8" s="71"/>
      <c r="L8" s="72">
        <f t="shared" si="0"/>
        <v>1125</v>
      </c>
      <c r="M8" s="73">
        <v>25</v>
      </c>
      <c r="N8" s="71"/>
      <c r="O8" s="74">
        <f t="shared" si="1"/>
        <v>125</v>
      </c>
      <c r="P8" s="75">
        <f t="shared" si="2"/>
        <v>1250</v>
      </c>
      <c r="Q8" s="63" t="s">
        <v>24</v>
      </c>
      <c r="R8" s="82"/>
      <c r="S8" s="83"/>
      <c r="T8" s="84"/>
      <c r="U8" s="84"/>
      <c r="V8" s="84"/>
      <c r="W8" s="85">
        <v>75</v>
      </c>
      <c r="X8" s="86"/>
      <c r="Y8" s="495"/>
      <c r="Z8" s="79"/>
      <c r="AA8" s="82"/>
      <c r="AB8" s="84"/>
      <c r="AC8" s="84"/>
      <c r="AD8" s="84"/>
      <c r="AE8" s="84"/>
      <c r="AF8" s="84"/>
      <c r="AG8" s="86"/>
      <c r="AH8" s="16"/>
      <c r="AI8" s="15"/>
    </row>
    <row r="9" spans="1:35" ht="21.95" customHeight="1">
      <c r="A9" s="63" t="s">
        <v>25</v>
      </c>
      <c r="B9" s="64">
        <f t="shared" si="3"/>
        <v>3</v>
      </c>
      <c r="C9" s="65" t="s">
        <v>120</v>
      </c>
      <c r="D9" s="80" t="s">
        <v>121</v>
      </c>
      <c r="E9" s="688">
        <v>55071001</v>
      </c>
      <c r="F9" s="689"/>
      <c r="G9" s="67">
        <v>10</v>
      </c>
      <c r="H9" s="68"/>
      <c r="I9" s="69"/>
      <c r="J9" s="70"/>
      <c r="K9" s="71">
        <v>59.8</v>
      </c>
      <c r="L9" s="72">
        <f t="shared" si="0"/>
        <v>1065.2</v>
      </c>
      <c r="M9" s="73"/>
      <c r="N9" s="71"/>
      <c r="O9" s="74">
        <f t="shared" si="1"/>
        <v>125</v>
      </c>
      <c r="P9" s="75">
        <f t="shared" si="2"/>
        <v>1190.2</v>
      </c>
      <c r="Q9" s="63" t="s">
        <v>25</v>
      </c>
      <c r="R9" s="76"/>
      <c r="S9" s="87"/>
      <c r="T9" s="77"/>
      <c r="U9" s="77"/>
      <c r="V9" s="77"/>
      <c r="W9" s="88"/>
      <c r="X9" s="78"/>
      <c r="Y9" s="494"/>
      <c r="Z9" s="79"/>
      <c r="AA9" s="76"/>
      <c r="AB9" s="77"/>
      <c r="AC9" s="77"/>
      <c r="AD9" s="77"/>
      <c r="AE9" s="77">
        <v>59.8</v>
      </c>
      <c r="AF9" s="77"/>
      <c r="AG9" s="78"/>
      <c r="AH9" s="16"/>
      <c r="AI9" s="15"/>
    </row>
    <row r="10" spans="1:35" ht="21.95" customHeight="1">
      <c r="A10" s="63" t="s">
        <v>26</v>
      </c>
      <c r="B10" s="64">
        <f t="shared" si="3"/>
        <v>4</v>
      </c>
      <c r="C10" s="65" t="s">
        <v>120</v>
      </c>
      <c r="D10" s="80" t="s">
        <v>122</v>
      </c>
      <c r="E10" s="688">
        <v>55071002</v>
      </c>
      <c r="F10" s="689"/>
      <c r="G10" s="81">
        <v>10</v>
      </c>
      <c r="H10" s="68"/>
      <c r="I10" s="89">
        <v>100</v>
      </c>
      <c r="J10" s="90"/>
      <c r="K10" s="91">
        <v>100</v>
      </c>
      <c r="L10" s="72">
        <f t="shared" si="0"/>
        <v>965.2</v>
      </c>
      <c r="M10" s="73"/>
      <c r="N10" s="71"/>
      <c r="O10" s="74">
        <f t="shared" si="1"/>
        <v>125</v>
      </c>
      <c r="P10" s="75">
        <f t="shared" si="2"/>
        <v>1090.2</v>
      </c>
      <c r="Q10" s="63" t="s">
        <v>26</v>
      </c>
      <c r="R10" s="76"/>
      <c r="S10" s="87"/>
      <c r="T10" s="77"/>
      <c r="U10" s="77"/>
      <c r="V10" s="77"/>
      <c r="W10" s="88"/>
      <c r="X10" s="78"/>
      <c r="Y10" s="494"/>
      <c r="Z10" s="79"/>
      <c r="AA10" s="76"/>
      <c r="AB10" s="77"/>
      <c r="AC10" s="77"/>
      <c r="AD10" s="77"/>
      <c r="AE10" s="77"/>
      <c r="AF10" s="77"/>
      <c r="AG10" s="78"/>
      <c r="AH10" s="16"/>
      <c r="AI10" s="15"/>
    </row>
    <row r="11" spans="1:35" ht="21.95" customHeight="1">
      <c r="A11" s="63" t="s">
        <v>27</v>
      </c>
      <c r="B11" s="64">
        <f t="shared" si="3"/>
        <v>5</v>
      </c>
      <c r="C11" s="65" t="s">
        <v>120</v>
      </c>
      <c r="D11" s="80" t="s">
        <v>123</v>
      </c>
      <c r="E11" s="688">
        <v>55071003</v>
      </c>
      <c r="F11" s="689"/>
      <c r="G11" s="67">
        <v>10</v>
      </c>
      <c r="H11" s="68"/>
      <c r="I11" s="89">
        <v>100</v>
      </c>
      <c r="J11" s="90"/>
      <c r="K11" s="91">
        <v>100</v>
      </c>
      <c r="L11" s="72">
        <f t="shared" si="0"/>
        <v>865.2</v>
      </c>
      <c r="M11" s="73"/>
      <c r="N11" s="71"/>
      <c r="O11" s="74">
        <f t="shared" si="1"/>
        <v>125</v>
      </c>
      <c r="P11" s="75">
        <f t="shared" si="2"/>
        <v>990.2</v>
      </c>
      <c r="Q11" s="63" t="s">
        <v>27</v>
      </c>
      <c r="R11" s="76"/>
      <c r="S11" s="87"/>
      <c r="T11" s="77"/>
      <c r="U11" s="77"/>
      <c r="V11" s="77"/>
      <c r="W11" s="88"/>
      <c r="X11" s="78"/>
      <c r="Y11" s="494"/>
      <c r="Z11" s="79"/>
      <c r="AA11" s="76"/>
      <c r="AB11" s="77"/>
      <c r="AC11" s="77"/>
      <c r="AD11" s="77"/>
      <c r="AE11" s="77"/>
      <c r="AF11" s="77"/>
      <c r="AG11" s="78"/>
      <c r="AH11" s="16"/>
      <c r="AI11" s="15"/>
    </row>
    <row r="12" spans="1:35" ht="21.95" customHeight="1">
      <c r="A12" s="63" t="s">
        <v>28</v>
      </c>
      <c r="B12" s="64">
        <f t="shared" si="3"/>
        <v>6</v>
      </c>
      <c r="C12" s="65" t="s">
        <v>124</v>
      </c>
      <c r="D12" s="92" t="s">
        <v>125</v>
      </c>
      <c r="E12" s="688" t="s">
        <v>117</v>
      </c>
      <c r="F12" s="689"/>
      <c r="G12" s="93">
        <v>11</v>
      </c>
      <c r="H12" s="68"/>
      <c r="I12" s="69"/>
      <c r="J12" s="90">
        <v>106</v>
      </c>
      <c r="K12" s="91"/>
      <c r="L12" s="72">
        <f t="shared" si="0"/>
        <v>971.2</v>
      </c>
      <c r="M12" s="73">
        <v>41</v>
      </c>
      <c r="N12" s="71"/>
      <c r="O12" s="74">
        <f t="shared" si="1"/>
        <v>166</v>
      </c>
      <c r="P12" s="75">
        <f t="shared" si="2"/>
        <v>1137.2</v>
      </c>
      <c r="Q12" s="63" t="s">
        <v>28</v>
      </c>
      <c r="R12" s="76">
        <v>147</v>
      </c>
      <c r="S12" s="87"/>
      <c r="T12" s="77"/>
      <c r="U12" s="77"/>
      <c r="V12" s="77"/>
      <c r="W12" s="88"/>
      <c r="X12" s="78"/>
      <c r="Y12" s="494"/>
      <c r="Z12" s="79"/>
      <c r="AA12" s="76"/>
      <c r="AB12" s="77"/>
      <c r="AC12" s="77"/>
      <c r="AD12" s="77"/>
      <c r="AE12" s="77"/>
      <c r="AF12" s="77"/>
      <c r="AG12" s="78"/>
      <c r="AH12" s="16"/>
      <c r="AI12" s="15"/>
    </row>
    <row r="13" spans="1:35" ht="21.95" customHeight="1">
      <c r="A13" s="63" t="s">
        <v>29</v>
      </c>
      <c r="B13" s="64">
        <f t="shared" si="3"/>
        <v>7</v>
      </c>
      <c r="C13" s="65" t="s">
        <v>126</v>
      </c>
      <c r="D13" s="80" t="s">
        <v>127</v>
      </c>
      <c r="E13" s="688">
        <v>55071004</v>
      </c>
      <c r="F13" s="689"/>
      <c r="G13" s="67">
        <v>11</v>
      </c>
      <c r="H13" s="68"/>
      <c r="I13" s="69"/>
      <c r="J13" s="90"/>
      <c r="K13" s="91">
        <v>72</v>
      </c>
      <c r="L13" s="72">
        <f t="shared" si="0"/>
        <v>899.2</v>
      </c>
      <c r="M13" s="73"/>
      <c r="N13" s="71"/>
      <c r="O13" s="74">
        <f t="shared" si="1"/>
        <v>166</v>
      </c>
      <c r="P13" s="75">
        <f t="shared" si="2"/>
        <v>1065.2</v>
      </c>
      <c r="Q13" s="63" t="s">
        <v>29</v>
      </c>
      <c r="R13" s="76"/>
      <c r="S13" s="87"/>
      <c r="T13" s="77"/>
      <c r="U13" s="77"/>
      <c r="V13" s="77"/>
      <c r="W13" s="88"/>
      <c r="X13" s="78"/>
      <c r="Y13" s="494"/>
      <c r="Z13" s="79"/>
      <c r="AA13" s="76">
        <v>72</v>
      </c>
      <c r="AB13" s="77"/>
      <c r="AC13" s="77"/>
      <c r="AD13" s="77"/>
      <c r="AE13" s="77"/>
      <c r="AF13" s="77"/>
      <c r="AG13" s="78"/>
      <c r="AH13" s="16"/>
      <c r="AI13" s="15"/>
    </row>
    <row r="14" spans="1:35" ht="21.95" customHeight="1">
      <c r="A14" s="63" t="s">
        <v>30</v>
      </c>
      <c r="B14" s="64">
        <f t="shared" si="3"/>
        <v>8</v>
      </c>
      <c r="C14" s="65" t="s">
        <v>128</v>
      </c>
      <c r="D14" s="80" t="s">
        <v>465</v>
      </c>
      <c r="E14" s="688">
        <v>55071005</v>
      </c>
      <c r="F14" s="689"/>
      <c r="G14" s="93">
        <v>11</v>
      </c>
      <c r="H14" s="68"/>
      <c r="I14" s="69"/>
      <c r="J14" s="90"/>
      <c r="K14" s="91">
        <v>35</v>
      </c>
      <c r="L14" s="72">
        <f t="shared" si="0"/>
        <v>864.2</v>
      </c>
      <c r="M14" s="73"/>
      <c r="N14" s="71"/>
      <c r="O14" s="74">
        <f t="shared" si="1"/>
        <v>166</v>
      </c>
      <c r="P14" s="75">
        <f t="shared" si="2"/>
        <v>1030.2</v>
      </c>
      <c r="Q14" s="63" t="s">
        <v>30</v>
      </c>
      <c r="R14" s="76"/>
      <c r="S14" s="87"/>
      <c r="T14" s="77"/>
      <c r="U14" s="77"/>
      <c r="V14" s="77"/>
      <c r="W14" s="88"/>
      <c r="X14" s="78"/>
      <c r="Y14" s="494"/>
      <c r="Z14" s="79"/>
      <c r="AA14" s="76"/>
      <c r="AB14" s="77"/>
      <c r="AC14" s="77">
        <v>35</v>
      </c>
      <c r="AD14" s="77"/>
      <c r="AE14" s="77"/>
      <c r="AF14" s="77"/>
      <c r="AG14" s="78"/>
      <c r="AH14" s="16"/>
      <c r="AI14" s="15"/>
    </row>
    <row r="15" spans="1:35" ht="21.95" customHeight="1">
      <c r="A15" s="63" t="s">
        <v>31</v>
      </c>
      <c r="B15" s="64">
        <f t="shared" si="3"/>
        <v>9</v>
      </c>
      <c r="C15" s="65" t="s">
        <v>129</v>
      </c>
      <c r="D15" s="80" t="s">
        <v>130</v>
      </c>
      <c r="E15" s="688">
        <v>55071006</v>
      </c>
      <c r="F15" s="689"/>
      <c r="G15" s="67">
        <v>12</v>
      </c>
      <c r="H15" s="68"/>
      <c r="I15" s="69"/>
      <c r="J15" s="90"/>
      <c r="K15" s="91">
        <v>15.2</v>
      </c>
      <c r="L15" s="72">
        <f t="shared" si="0"/>
        <v>849</v>
      </c>
      <c r="M15" s="73"/>
      <c r="N15" s="71"/>
      <c r="O15" s="74">
        <f t="shared" si="1"/>
        <v>166</v>
      </c>
      <c r="P15" s="75">
        <f t="shared" si="2"/>
        <v>1015</v>
      </c>
      <c r="Q15" s="63" t="s">
        <v>31</v>
      </c>
      <c r="R15" s="76"/>
      <c r="S15" s="87"/>
      <c r="T15" s="77"/>
      <c r="U15" s="77"/>
      <c r="V15" s="77"/>
      <c r="W15" s="88"/>
      <c r="X15" s="78"/>
      <c r="Y15" s="494"/>
      <c r="Z15" s="79"/>
      <c r="AA15" s="76"/>
      <c r="AB15" s="77">
        <v>15.2</v>
      </c>
      <c r="AC15" s="77"/>
      <c r="AD15" s="77"/>
      <c r="AE15" s="77"/>
      <c r="AF15" s="77"/>
      <c r="AG15" s="78"/>
      <c r="AH15" s="16"/>
      <c r="AI15" s="15"/>
    </row>
    <row r="16" spans="1:35" ht="21.95" customHeight="1">
      <c r="A16" s="63" t="s">
        <v>32</v>
      </c>
      <c r="B16" s="64">
        <f t="shared" si="3"/>
        <v>10</v>
      </c>
      <c r="C16" s="65" t="s">
        <v>131</v>
      </c>
      <c r="D16" s="80" t="s">
        <v>132</v>
      </c>
      <c r="E16" s="688">
        <v>55071007</v>
      </c>
      <c r="F16" s="689"/>
      <c r="G16" s="93">
        <v>2</v>
      </c>
      <c r="H16" s="68"/>
      <c r="I16" s="69"/>
      <c r="J16" s="90"/>
      <c r="K16" s="91">
        <v>81</v>
      </c>
      <c r="L16" s="72">
        <f t="shared" si="0"/>
        <v>768</v>
      </c>
      <c r="M16" s="73"/>
      <c r="N16" s="71"/>
      <c r="O16" s="74">
        <f t="shared" si="1"/>
        <v>166</v>
      </c>
      <c r="P16" s="75">
        <f t="shared" si="2"/>
        <v>934</v>
      </c>
      <c r="Q16" s="63" t="s">
        <v>32</v>
      </c>
      <c r="R16" s="76"/>
      <c r="S16" s="87"/>
      <c r="T16" s="77"/>
      <c r="U16" s="77"/>
      <c r="V16" s="77"/>
      <c r="W16" s="88"/>
      <c r="X16" s="78"/>
      <c r="Y16" s="494"/>
      <c r="Z16" s="79"/>
      <c r="AA16" s="76"/>
      <c r="AB16" s="77"/>
      <c r="AC16" s="77">
        <v>81</v>
      </c>
      <c r="AD16" s="77"/>
      <c r="AE16" s="77"/>
      <c r="AF16" s="77"/>
      <c r="AG16" s="78"/>
      <c r="AH16" s="16"/>
      <c r="AI16" s="15"/>
    </row>
    <row r="17" spans="1:35" ht="21.95" customHeight="1">
      <c r="A17" s="63" t="s">
        <v>33</v>
      </c>
      <c r="B17" s="64">
        <f t="shared" si="3"/>
        <v>11</v>
      </c>
      <c r="C17" s="65" t="s">
        <v>133</v>
      </c>
      <c r="D17" s="80" t="s">
        <v>134</v>
      </c>
      <c r="E17" s="688" t="s">
        <v>117</v>
      </c>
      <c r="F17" s="689"/>
      <c r="G17" s="67">
        <v>1</v>
      </c>
      <c r="H17" s="68"/>
      <c r="I17" s="69"/>
      <c r="J17" s="90">
        <v>31</v>
      </c>
      <c r="K17" s="91"/>
      <c r="L17" s="72">
        <f t="shared" si="0"/>
        <v>799</v>
      </c>
      <c r="M17" s="73">
        <v>530</v>
      </c>
      <c r="N17" s="71"/>
      <c r="O17" s="74">
        <f t="shared" si="1"/>
        <v>696</v>
      </c>
      <c r="P17" s="75">
        <f t="shared" si="2"/>
        <v>1495</v>
      </c>
      <c r="Q17" s="63" t="s">
        <v>33</v>
      </c>
      <c r="R17" s="76"/>
      <c r="S17" s="87">
        <v>561</v>
      </c>
      <c r="T17" s="77"/>
      <c r="U17" s="77"/>
      <c r="V17" s="77"/>
      <c r="W17" s="88"/>
      <c r="X17" s="78"/>
      <c r="Y17" s="494"/>
      <c r="Z17" s="79"/>
      <c r="AA17" s="76"/>
      <c r="AB17" s="77"/>
      <c r="AC17" s="77"/>
      <c r="AD17" s="77"/>
      <c r="AE17" s="77"/>
      <c r="AF17" s="77"/>
      <c r="AG17" s="78"/>
      <c r="AH17" s="16"/>
      <c r="AI17" s="15"/>
    </row>
    <row r="18" spans="1:35" ht="21.95" customHeight="1">
      <c r="A18" s="63" t="s">
        <v>34</v>
      </c>
      <c r="B18" s="64">
        <f t="shared" si="3"/>
        <v>12</v>
      </c>
      <c r="C18" s="65" t="s">
        <v>135</v>
      </c>
      <c r="D18" s="80" t="s">
        <v>136</v>
      </c>
      <c r="E18" s="688" t="s">
        <v>117</v>
      </c>
      <c r="F18" s="689"/>
      <c r="G18" s="93">
        <v>1</v>
      </c>
      <c r="H18" s="68"/>
      <c r="I18" s="69"/>
      <c r="J18" s="90">
        <v>696</v>
      </c>
      <c r="K18" s="91"/>
      <c r="L18" s="72">
        <f t="shared" si="0"/>
        <v>1495</v>
      </c>
      <c r="M18" s="88"/>
      <c r="N18" s="91">
        <v>696</v>
      </c>
      <c r="O18" s="74">
        <f t="shared" si="1"/>
        <v>0</v>
      </c>
      <c r="P18" s="75">
        <f t="shared" si="2"/>
        <v>1495</v>
      </c>
      <c r="Q18" s="63" t="s">
        <v>34</v>
      </c>
      <c r="R18" s="76"/>
      <c r="S18" s="87"/>
      <c r="T18" s="77"/>
      <c r="U18" s="77"/>
      <c r="V18" s="77"/>
      <c r="W18" s="88"/>
      <c r="X18" s="78"/>
      <c r="Y18" s="494"/>
      <c r="Z18" s="79"/>
      <c r="AA18" s="76"/>
      <c r="AB18" s="77"/>
      <c r="AC18" s="77"/>
      <c r="AD18" s="77"/>
      <c r="AE18" s="77"/>
      <c r="AF18" s="77"/>
      <c r="AG18" s="78"/>
      <c r="AH18" s="16"/>
      <c r="AI18" s="15"/>
    </row>
    <row r="19" spans="1:35" ht="21.95" customHeight="1">
      <c r="A19" s="63" t="s">
        <v>35</v>
      </c>
      <c r="B19" s="64">
        <f t="shared" si="3"/>
        <v>13</v>
      </c>
      <c r="C19" s="65" t="s">
        <v>137</v>
      </c>
      <c r="D19" s="80" t="s">
        <v>138</v>
      </c>
      <c r="E19" s="688">
        <v>55071008</v>
      </c>
      <c r="F19" s="689"/>
      <c r="G19" s="67">
        <v>2</v>
      </c>
      <c r="H19" s="68"/>
      <c r="I19" s="69"/>
      <c r="J19" s="90"/>
      <c r="K19" s="91">
        <v>140</v>
      </c>
      <c r="L19" s="72">
        <f t="shared" si="0"/>
        <v>1355</v>
      </c>
      <c r="M19" s="88"/>
      <c r="N19" s="91"/>
      <c r="O19" s="74">
        <f t="shared" si="1"/>
        <v>0</v>
      </c>
      <c r="P19" s="75">
        <f t="shared" si="2"/>
        <v>1355</v>
      </c>
      <c r="Q19" s="63" t="s">
        <v>35</v>
      </c>
      <c r="R19" s="76"/>
      <c r="S19" s="87"/>
      <c r="T19" s="77"/>
      <c r="U19" s="77"/>
      <c r="V19" s="77"/>
      <c r="W19" s="88"/>
      <c r="X19" s="78"/>
      <c r="Y19" s="494"/>
      <c r="Z19" s="79"/>
      <c r="AA19" s="76"/>
      <c r="AB19" s="77"/>
      <c r="AC19" s="77">
        <v>140</v>
      </c>
      <c r="AD19" s="77"/>
      <c r="AE19" s="77"/>
      <c r="AF19" s="77"/>
      <c r="AG19" s="78"/>
      <c r="AH19" s="16"/>
      <c r="AI19" s="15"/>
    </row>
    <row r="20" spans="1:35" ht="21.95" customHeight="1">
      <c r="A20" s="63" t="s">
        <v>36</v>
      </c>
      <c r="B20" s="64">
        <f t="shared" si="3"/>
        <v>14</v>
      </c>
      <c r="C20" s="65" t="s">
        <v>139</v>
      </c>
      <c r="D20" s="94" t="s">
        <v>140</v>
      </c>
      <c r="E20" s="688" t="s">
        <v>117</v>
      </c>
      <c r="F20" s="689"/>
      <c r="G20" s="93" t="s">
        <v>117</v>
      </c>
      <c r="H20" s="95">
        <v>100</v>
      </c>
      <c r="I20" s="69"/>
      <c r="J20" s="90"/>
      <c r="K20" s="91"/>
      <c r="L20" s="72">
        <f t="shared" si="0"/>
        <v>1355</v>
      </c>
      <c r="M20" s="88">
        <v>2</v>
      </c>
      <c r="N20" s="91"/>
      <c r="O20" s="74">
        <f t="shared" si="1"/>
        <v>2</v>
      </c>
      <c r="P20" s="75">
        <f t="shared" si="2"/>
        <v>1357</v>
      </c>
      <c r="Q20" s="63" t="s">
        <v>36</v>
      </c>
      <c r="R20" s="76"/>
      <c r="S20" s="87"/>
      <c r="T20" s="77"/>
      <c r="U20" s="77"/>
      <c r="V20" s="77"/>
      <c r="W20" s="88"/>
      <c r="X20" s="78"/>
      <c r="Y20" s="494"/>
      <c r="Z20" s="79"/>
      <c r="AA20" s="76"/>
      <c r="AB20" s="77"/>
      <c r="AC20" s="77">
        <v>98</v>
      </c>
      <c r="AD20" s="77"/>
      <c r="AE20" s="77"/>
      <c r="AF20" s="77"/>
      <c r="AG20" s="78"/>
      <c r="AH20" s="16"/>
      <c r="AI20" s="15"/>
    </row>
    <row r="21" spans="1:35" ht="21.95" customHeight="1" thickBot="1">
      <c r="A21" s="63" t="s">
        <v>37</v>
      </c>
      <c r="B21" s="64">
        <f t="shared" si="3"/>
        <v>15</v>
      </c>
      <c r="C21" s="65" t="s">
        <v>139</v>
      </c>
      <c r="D21" s="96" t="s">
        <v>141</v>
      </c>
      <c r="E21" s="714" t="s">
        <v>117</v>
      </c>
      <c r="F21" s="715"/>
      <c r="G21" s="67" t="s">
        <v>117</v>
      </c>
      <c r="H21" s="95">
        <v>100</v>
      </c>
      <c r="I21" s="69"/>
      <c r="J21" s="90"/>
      <c r="K21" s="91"/>
      <c r="L21" s="72">
        <f t="shared" si="0"/>
        <v>1355</v>
      </c>
      <c r="M21" s="88"/>
      <c r="N21" s="91"/>
      <c r="O21" s="74">
        <f t="shared" si="1"/>
        <v>2</v>
      </c>
      <c r="P21" s="75">
        <f t="shared" si="2"/>
        <v>1357</v>
      </c>
      <c r="Q21" s="63" t="s">
        <v>37</v>
      </c>
      <c r="R21" s="76"/>
      <c r="S21" s="87"/>
      <c r="T21" s="77"/>
      <c r="U21" s="77"/>
      <c r="V21" s="77"/>
      <c r="W21" s="88"/>
      <c r="X21" s="78"/>
      <c r="Y21" s="494"/>
      <c r="Z21" s="79"/>
      <c r="AA21" s="76"/>
      <c r="AB21" s="77"/>
      <c r="AC21" s="77">
        <v>100</v>
      </c>
      <c r="AD21" s="77"/>
      <c r="AE21" s="77"/>
      <c r="AF21" s="77"/>
      <c r="AG21" s="78"/>
      <c r="AH21" s="16"/>
      <c r="AI21" s="15"/>
    </row>
    <row r="22" spans="1:35" ht="24" customHeight="1" thickTop="1" thickBot="1">
      <c r="A22" s="18"/>
      <c r="B22" s="416" t="s">
        <v>372</v>
      </c>
      <c r="C22" s="97"/>
      <c r="D22" s="98"/>
      <c r="E22" s="99"/>
      <c r="F22" s="100" t="s">
        <v>38</v>
      </c>
      <c r="G22" s="101"/>
      <c r="H22" s="102">
        <f>SUM(H7:H21)</f>
        <v>200</v>
      </c>
      <c r="I22" s="102">
        <f>SUM(I7:I21)</f>
        <v>200</v>
      </c>
      <c r="J22" s="102">
        <f>SUM(J7:J21)</f>
        <v>958</v>
      </c>
      <c r="K22" s="102">
        <f>SUM(K7:K21)</f>
        <v>603</v>
      </c>
      <c r="L22" s="102">
        <f>L21</f>
        <v>1355</v>
      </c>
      <c r="M22" s="102">
        <f>SUM(M7:M21)</f>
        <v>598</v>
      </c>
      <c r="N22" s="102">
        <f>SUM(N7:N21)</f>
        <v>696</v>
      </c>
      <c r="O22" s="102">
        <f>O21</f>
        <v>2</v>
      </c>
      <c r="P22" s="103">
        <f>SUM(L22+O22)</f>
        <v>1357</v>
      </c>
      <c r="Q22" s="104"/>
      <c r="R22" s="105">
        <f t="shared" ref="R22:Y22" si="4">SUM(R7:R21)</f>
        <v>147</v>
      </c>
      <c r="S22" s="105">
        <f t="shared" si="4"/>
        <v>561</v>
      </c>
      <c r="T22" s="105">
        <f t="shared" si="4"/>
        <v>0</v>
      </c>
      <c r="U22" s="105">
        <f t="shared" si="4"/>
        <v>0</v>
      </c>
      <c r="V22" s="105">
        <f t="shared" si="4"/>
        <v>0</v>
      </c>
      <c r="W22" s="105">
        <f t="shared" si="4"/>
        <v>150</v>
      </c>
      <c r="X22" s="497">
        <f t="shared" si="4"/>
        <v>0</v>
      </c>
      <c r="Y22" s="496">
        <f t="shared" si="4"/>
        <v>0</v>
      </c>
      <c r="Z22" s="106"/>
      <c r="AA22" s="105">
        <f t="shared" ref="AA22:AG22" si="5">SUM(AA7:AA21)</f>
        <v>72</v>
      </c>
      <c r="AB22" s="105">
        <f t="shared" si="5"/>
        <v>15.2</v>
      </c>
      <c r="AC22" s="105">
        <f t="shared" si="5"/>
        <v>454</v>
      </c>
      <c r="AD22" s="105">
        <f t="shared" si="5"/>
        <v>0</v>
      </c>
      <c r="AE22" s="105">
        <f t="shared" si="5"/>
        <v>59.8</v>
      </c>
      <c r="AF22" s="105">
        <f t="shared" si="5"/>
        <v>0</v>
      </c>
      <c r="AG22" s="497">
        <f t="shared" si="5"/>
        <v>0</v>
      </c>
      <c r="AH22" s="16"/>
      <c r="AI22" s="15"/>
    </row>
    <row r="23" spans="1:35" ht="18" hidden="1" customHeight="1" thickTop="1">
      <c r="A23" s="18"/>
      <c r="B23" s="107"/>
      <c r="C23" s="107"/>
      <c r="D23" s="107"/>
      <c r="E23" s="107"/>
      <c r="F23" s="107"/>
      <c r="G23" s="107"/>
      <c r="H23" s="108" t="s">
        <v>111</v>
      </c>
      <c r="I23" s="108" t="s">
        <v>110</v>
      </c>
      <c r="J23" s="107"/>
      <c r="K23" s="107"/>
      <c r="L23" s="107"/>
      <c r="M23" s="107"/>
      <c r="N23" s="107"/>
      <c r="O23" s="107"/>
      <c r="P23" s="107"/>
      <c r="Q23" s="18"/>
      <c r="R23" s="15"/>
      <c r="S23" s="15"/>
      <c r="T23" s="15"/>
      <c r="U23" s="15"/>
      <c r="V23" s="15"/>
      <c r="W23" s="15"/>
      <c r="X23" s="15"/>
      <c r="Y23" s="15"/>
      <c r="Z23" s="60"/>
      <c r="AA23" s="15"/>
      <c r="AB23" s="15"/>
      <c r="AC23" s="15"/>
      <c r="AD23" s="15"/>
      <c r="AE23" s="15"/>
      <c r="AF23" s="15"/>
      <c r="AG23" s="15"/>
      <c r="AH23" s="60"/>
      <c r="AI23" s="15"/>
    </row>
    <row r="24" spans="1:35" ht="18" customHeight="1" thickTop="1">
      <c r="A24" s="18"/>
      <c r="B24" s="107"/>
      <c r="C24" s="107"/>
      <c r="D24" s="107"/>
      <c r="E24" s="107"/>
      <c r="F24" s="107"/>
      <c r="G24" s="107"/>
      <c r="H24" s="108"/>
      <c r="I24" s="108"/>
      <c r="J24" s="107"/>
      <c r="K24" s="107"/>
      <c r="L24" s="107"/>
      <c r="M24" s="107"/>
      <c r="N24" s="107"/>
      <c r="O24" s="107"/>
      <c r="P24" s="107"/>
      <c r="Q24" s="18"/>
      <c r="R24" s="15"/>
      <c r="S24" s="15"/>
      <c r="T24" s="15"/>
      <c r="U24" s="15"/>
      <c r="V24" s="15"/>
      <c r="W24" s="15"/>
      <c r="X24" s="15"/>
      <c r="Y24" s="15"/>
      <c r="Z24" s="60"/>
      <c r="AA24" s="15"/>
      <c r="AB24" s="15"/>
      <c r="AC24" s="15"/>
      <c r="AD24" s="15"/>
      <c r="AE24" s="15"/>
      <c r="AF24" s="15"/>
      <c r="AG24" s="15"/>
      <c r="AH24" s="60"/>
      <c r="AI24" s="15"/>
    </row>
    <row r="25" spans="1:35" ht="16.5" customHeight="1">
      <c r="A25" s="18"/>
      <c r="B25" s="61"/>
      <c r="C25" s="61"/>
      <c r="D25" s="109" t="s">
        <v>92</v>
      </c>
      <c r="E25" s="679">
        <f>SUM(J22+M22)</f>
        <v>1556</v>
      </c>
      <c r="F25" s="680"/>
      <c r="G25" s="681"/>
      <c r="H25" s="110" t="str">
        <f>"(1)"</f>
        <v>(1)</v>
      </c>
      <c r="I25" s="15"/>
      <c r="J25" s="682" t="s">
        <v>93</v>
      </c>
      <c r="K25" s="677"/>
      <c r="L25" s="677"/>
      <c r="M25" s="679">
        <f>SUM(K22+N22)</f>
        <v>1299</v>
      </c>
      <c r="N25" s="680"/>
      <c r="O25" s="681"/>
      <c r="P25" s="110" t="str">
        <f>"(2)"</f>
        <v>(2)</v>
      </c>
      <c r="Q25" s="18"/>
      <c r="R25" s="111"/>
      <c r="S25" s="676" t="s">
        <v>61</v>
      </c>
      <c r="T25" s="677"/>
      <c r="U25" s="678"/>
      <c r="V25" s="674">
        <f>SUM(R22:Y22)</f>
        <v>858</v>
      </c>
      <c r="W25" s="675"/>
      <c r="X25" s="110" t="str">
        <f>"(3)"</f>
        <v>(3)</v>
      </c>
      <c r="Y25" s="110" t="str">
        <f>"(3)"</f>
        <v>(3)</v>
      </c>
      <c r="Z25" s="112"/>
      <c r="AA25" s="113"/>
      <c r="AB25" s="682" t="s">
        <v>62</v>
      </c>
      <c r="AC25" s="677"/>
      <c r="AD25" s="683"/>
      <c r="AE25" s="674">
        <f>SUM(AA22:AG22)</f>
        <v>601</v>
      </c>
      <c r="AF25" s="675"/>
      <c r="AG25" s="110" t="str">
        <f>"(4)"</f>
        <v>(4)</v>
      </c>
      <c r="AH25" s="60"/>
      <c r="AI25" s="15"/>
    </row>
    <row r="26" spans="1:35" ht="15" hidden="1" customHeight="1">
      <c r="A26" s="18"/>
      <c r="B26" s="114"/>
      <c r="C26" s="114"/>
      <c r="D26" s="115"/>
      <c r="E26" s="684" t="s">
        <v>94</v>
      </c>
      <c r="F26" s="684"/>
      <c r="G26" s="684"/>
      <c r="H26" s="116"/>
      <c r="I26" s="116"/>
      <c r="J26" s="15"/>
      <c r="K26" s="15"/>
      <c r="L26" s="15"/>
      <c r="M26" s="684" t="s">
        <v>95</v>
      </c>
      <c r="N26" s="684"/>
      <c r="O26" s="684"/>
      <c r="P26" s="117"/>
      <c r="Q26" s="18"/>
      <c r="R26" s="18"/>
      <c r="S26" s="18"/>
      <c r="T26" s="118"/>
      <c r="U26" s="118"/>
      <c r="V26" s="685" t="s">
        <v>58</v>
      </c>
      <c r="W26" s="685"/>
      <c r="X26" s="381"/>
      <c r="Y26" s="15"/>
      <c r="Z26" s="119"/>
      <c r="AA26" s="18"/>
      <c r="AB26" s="18"/>
      <c r="AC26" s="18"/>
      <c r="AD26" s="18"/>
      <c r="AE26" s="684" t="s">
        <v>59</v>
      </c>
      <c r="AF26" s="684"/>
      <c r="AG26" s="15"/>
      <c r="AH26" s="60"/>
      <c r="AI26" s="15"/>
    </row>
    <row r="27" spans="1:35" ht="15.75" hidden="1">
      <c r="A27" s="670" t="s">
        <v>371</v>
      </c>
      <c r="B27" s="670"/>
      <c r="C27" s="670"/>
      <c r="D27" s="120" t="s">
        <v>361</v>
      </c>
      <c r="E27" s="711">
        <f>L6+IF(G7&lt;&gt;0,J7,0)-IF(G7&lt;&gt;0,K7,0)+IF(G8&lt;&gt;0,J8,0)-IF(G8&lt;&gt;0,K8,0)+IF(G9&lt;&gt;0,J9,0)-IF(G9&lt;&gt;0,K9,0)+IF(G10&lt;&gt;0,J10,0)-IF(G10&lt;&gt;0,K10,0)+IF(G11&lt;&gt;0,J11,0)-IF(G11&lt;&gt;0,K11,0)+IF(G12&lt;&gt;0,J12,0)-IF(G12&lt;&gt;0,K12,0)+IF(G13&lt;&gt;0,J13,0)-IF(G13&lt;&gt;0,K13,0)+IF(G14&lt;&gt;0,J14,0)-IF(G14&lt;&gt;0,K14,0)+IF(G15&lt;&gt;0,J15,0)-IF(G15&lt;&gt;0,K15,0)+IF(G16&lt;&gt;0,J16,0)-IF(G16&lt;&gt;0,K16,0)+IF(G17&lt;&gt;0,J17,0)-IF(G17&lt;&gt;0,K17,0)+IF(G18&lt;&gt;0,J18,0)-IF(G18&lt;&gt;0,K18,0)+IF(G19&lt;&gt;0,J19,0)-IF(G19&lt;&gt;0,K19,0)+IF(G20&lt;&gt;0,J20,0)-IF(G20&lt;&gt;0,K20,0)+IF(G21&lt;&gt;0,J21,0)-IF(G21&lt;&gt;0,K21,0)</f>
        <v>1355</v>
      </c>
      <c r="F27" s="712"/>
      <c r="G27" s="712"/>
      <c r="H27" s="671" t="s">
        <v>112</v>
      </c>
      <c r="I27" s="671"/>
      <c r="J27" s="15"/>
      <c r="K27" s="121" t="str">
        <f>"(1) - (2) + (5)"</f>
        <v>(1) - (2) + (5)</v>
      </c>
      <c r="L27" s="672">
        <f>E25-M25+I22</f>
        <v>457</v>
      </c>
      <c r="M27" s="673"/>
      <c r="N27" s="672">
        <f>V25-AE25+H22</f>
        <v>457</v>
      </c>
      <c r="O27" s="672"/>
      <c r="P27" s="110" t="str">
        <f>"(3) - (4) + (6)"</f>
        <v>(3) - (4) + (6)</v>
      </c>
      <c r="Q27" s="15"/>
      <c r="R27" s="15"/>
      <c r="S27" s="15"/>
      <c r="T27" s="15"/>
      <c r="U27" s="110"/>
      <c r="V27" s="15"/>
      <c r="W27" s="15"/>
      <c r="X27" s="15"/>
      <c r="Y27" s="15"/>
      <c r="Z27" s="60"/>
      <c r="AA27" s="15"/>
      <c r="AB27" s="15"/>
      <c r="AC27" s="15"/>
      <c r="AD27" s="110"/>
      <c r="AE27" s="15"/>
      <c r="AF27" s="15"/>
      <c r="AG27" s="713" t="s">
        <v>371</v>
      </c>
      <c r="AH27" s="713"/>
      <c r="AI27" s="15"/>
    </row>
    <row r="28" spans="1:35">
      <c r="A28" s="15"/>
      <c r="B28" s="15"/>
      <c r="C28" s="15"/>
      <c r="D28" s="15"/>
      <c r="E28" s="15"/>
      <c r="F28" s="15"/>
      <c r="G28" s="15"/>
      <c r="H28" s="15"/>
      <c r="I28" s="15"/>
      <c r="J28" s="15"/>
      <c r="K28" s="15"/>
      <c r="L28" s="15"/>
      <c r="M28" s="15"/>
      <c r="N28" s="15"/>
      <c r="O28" s="15"/>
      <c r="P28" s="15"/>
      <c r="Q28" s="15"/>
      <c r="R28" s="15"/>
      <c r="S28" s="15"/>
      <c r="T28" s="15"/>
      <c r="U28" s="15"/>
      <c r="V28" s="15"/>
      <c r="W28" s="15"/>
      <c r="X28" s="15"/>
      <c r="Y28" s="15"/>
      <c r="Z28" s="60"/>
      <c r="AA28" s="15"/>
      <c r="AB28" s="15"/>
      <c r="AC28" s="15"/>
      <c r="AD28" s="15"/>
      <c r="AE28" s="15"/>
      <c r="AF28" s="15"/>
      <c r="AG28" s="15"/>
      <c r="AH28" s="60"/>
      <c r="AI28" s="15"/>
    </row>
    <row r="29" spans="1:35">
      <c r="A29" s="15"/>
      <c r="B29" s="15"/>
      <c r="C29" s="15"/>
      <c r="D29" s="15"/>
      <c r="E29" s="15"/>
      <c r="F29" s="15"/>
      <c r="G29" s="15"/>
      <c r="H29" s="15"/>
      <c r="I29" s="15"/>
      <c r="J29" s="15"/>
      <c r="K29" s="15"/>
      <c r="L29" s="15"/>
      <c r="M29" s="15"/>
      <c r="N29" s="15"/>
      <c r="O29" s="15"/>
      <c r="P29" s="15"/>
      <c r="Q29" s="15"/>
      <c r="R29" s="15"/>
      <c r="S29" s="15"/>
      <c r="T29" s="15"/>
      <c r="U29" s="15"/>
      <c r="V29" s="15"/>
      <c r="W29" s="15"/>
      <c r="X29" s="15"/>
      <c r="Y29" s="15"/>
      <c r="Z29" s="60"/>
      <c r="AA29" s="15"/>
      <c r="AB29" s="15"/>
      <c r="AC29" s="15"/>
      <c r="AD29" s="15"/>
      <c r="AE29" s="15"/>
      <c r="AF29" s="15"/>
      <c r="AG29" s="15"/>
      <c r="AH29" s="60"/>
      <c r="AI29" s="15"/>
    </row>
  </sheetData>
  <sheetProtection password="CD4D" sheet="1" objects="1" selectLockedCells="1" selectUnlockedCells="1"/>
  <mergeCells count="46">
    <mergeCell ref="Z3:Z6"/>
    <mergeCell ref="E27:G27"/>
    <mergeCell ref="AG27:AH27"/>
    <mergeCell ref="E21:F21"/>
    <mergeCell ref="J2:L3"/>
    <mergeCell ref="E4:F4"/>
    <mergeCell ref="D6:G6"/>
    <mergeCell ref="B4:D4"/>
    <mergeCell ref="B2:B3"/>
    <mergeCell ref="E25:G25"/>
    <mergeCell ref="J25:L25"/>
    <mergeCell ref="E12:F12"/>
    <mergeCell ref="G2:G3"/>
    <mergeCell ref="E5:F5"/>
    <mergeCell ref="E15:F15"/>
    <mergeCell ref="E20:F20"/>
    <mergeCell ref="E14:F14"/>
    <mergeCell ref="E9:F9"/>
    <mergeCell ref="E10:F10"/>
    <mergeCell ref="M2:O3"/>
    <mergeCell ref="E7:F7"/>
    <mergeCell ref="E13:F13"/>
    <mergeCell ref="C2:C3"/>
    <mergeCell ref="H2:I3"/>
    <mergeCell ref="D2:D3"/>
    <mergeCell ref="E11:F11"/>
    <mergeCell ref="M26:O26"/>
    <mergeCell ref="V26:W26"/>
    <mergeCell ref="AE26:AF26"/>
    <mergeCell ref="P2:P3"/>
    <mergeCell ref="E19:F19"/>
    <mergeCell ref="E16:F16"/>
    <mergeCell ref="E17:F17"/>
    <mergeCell ref="E18:F18"/>
    <mergeCell ref="E8:F8"/>
    <mergeCell ref="E2:F3"/>
    <mergeCell ref="A27:C27"/>
    <mergeCell ref="H27:I27"/>
    <mergeCell ref="L27:M27"/>
    <mergeCell ref="N27:O27"/>
    <mergeCell ref="AE25:AF25"/>
    <mergeCell ref="V25:W25"/>
    <mergeCell ref="S25:U25"/>
    <mergeCell ref="M25:O25"/>
    <mergeCell ref="AB25:AD25"/>
    <mergeCell ref="E26:G26"/>
  </mergeCells>
  <phoneticPr fontId="0" type="noConversion"/>
  <pageMargins left="0" right="0.25" top="0" bottom="0" header="0.51181102362204722" footer="0.51181102362204722"/>
  <pageSetup paperSize="9" firstPageNumber="0" orientation="landscape" cellComments="asDisplayed" r:id="rId1"/>
  <headerFooter alignWithMargins="0"/>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AF7641-1C71-4953-9FA2-0D6061E5947E}">
  <sheetPr codeName="Feuil3"/>
  <dimension ref="A1:AH27"/>
  <sheetViews>
    <sheetView showGridLines="0" zoomScaleNormal="100" workbookViewId="0">
      <pane xSplit="4" topLeftCell="E1" activePane="topRight" state="frozen"/>
      <selection pane="topRight" activeCell="C7" sqref="C7"/>
    </sheetView>
  </sheetViews>
  <sheetFormatPr baseColWidth="10" defaultRowHeight="12.75"/>
  <cols>
    <col min="1" max="1" width="2.7109375" style="2" customWidth="1"/>
    <col min="2" max="2" width="3.42578125" style="2" customWidth="1"/>
    <col min="3" max="3" width="5.85546875" style="2" customWidth="1"/>
    <col min="4" max="4" width="34.7109375" style="2" customWidth="1"/>
    <col min="5" max="5" width="4.28515625" style="2" customWidth="1"/>
    <col min="6" max="6" width="3.85546875" style="2" customWidth="1"/>
    <col min="7" max="7" width="7.85546875" style="2" customWidth="1"/>
    <col min="8" max="9" width="8" style="2" customWidth="1"/>
    <col min="10" max="11" width="9.42578125" style="2" customWidth="1"/>
    <col min="12" max="12" width="9.7109375" style="2" customWidth="1"/>
    <col min="13" max="14" width="9" style="2" customWidth="1"/>
    <col min="15" max="16" width="9.7109375" style="2" customWidth="1"/>
    <col min="17" max="17" width="2.7109375" style="2" customWidth="1"/>
    <col min="18" max="24" width="10" style="2" customWidth="1"/>
    <col min="25" max="25" width="9" style="2" hidden="1" customWidth="1"/>
    <col min="26" max="26" width="2.7109375" style="12" customWidth="1"/>
    <col min="27" max="33" width="10" style="2" customWidth="1"/>
    <col min="34" max="34" width="5" style="2" customWidth="1"/>
    <col min="35" max="16384" width="11.42578125" style="2"/>
  </cols>
  <sheetData>
    <row r="1" spans="1:34" ht="6" customHeight="1" thickBot="1">
      <c r="A1" s="15"/>
      <c r="B1" s="15"/>
      <c r="C1" s="15"/>
      <c r="D1" s="15"/>
      <c r="E1" s="15"/>
      <c r="F1" s="15"/>
      <c r="G1" s="15"/>
      <c r="H1" s="15"/>
      <c r="I1" s="15"/>
      <c r="J1" s="15"/>
      <c r="K1" s="15"/>
      <c r="L1" s="15"/>
      <c r="M1" s="15"/>
      <c r="N1" s="15"/>
      <c r="O1" s="15"/>
      <c r="P1" s="15"/>
      <c r="Q1" s="15"/>
      <c r="R1" s="15"/>
      <c r="S1" s="15"/>
      <c r="T1" s="15"/>
      <c r="U1" s="15"/>
      <c r="V1" s="15"/>
      <c r="W1" s="15"/>
      <c r="X1" s="15"/>
      <c r="Y1" s="15"/>
      <c r="Z1" s="60"/>
      <c r="AA1" s="15"/>
      <c r="AB1" s="15"/>
      <c r="AC1" s="15"/>
      <c r="AD1" s="15"/>
      <c r="AE1" s="15"/>
      <c r="AF1" s="15"/>
      <c r="AG1" s="15"/>
      <c r="AH1" s="15"/>
    </row>
    <row r="2" spans="1:34" ht="18.75" customHeight="1" thickTop="1">
      <c r="A2" s="17"/>
      <c r="B2" s="724" t="s">
        <v>0</v>
      </c>
      <c r="C2" s="702" t="s">
        <v>1</v>
      </c>
      <c r="D2" s="691" t="s">
        <v>2</v>
      </c>
      <c r="E2" s="690" t="s">
        <v>60</v>
      </c>
      <c r="F2" s="691"/>
      <c r="G2" s="705" t="s">
        <v>355</v>
      </c>
      <c r="H2" s="704" t="s">
        <v>3</v>
      </c>
      <c r="I2" s="705"/>
      <c r="J2" s="704" t="s">
        <v>354</v>
      </c>
      <c r="K2" s="695"/>
      <c r="L2" s="696"/>
      <c r="M2" s="694" t="s">
        <v>4</v>
      </c>
      <c r="N2" s="695"/>
      <c r="O2" s="696"/>
      <c r="P2" s="686" t="s">
        <v>455</v>
      </c>
      <c r="Q2" s="18"/>
      <c r="R2" s="19">
        <v>7070</v>
      </c>
      <c r="S2" s="20">
        <v>7080</v>
      </c>
      <c r="T2" s="20">
        <v>7410</v>
      </c>
      <c r="U2" s="20">
        <v>7551</v>
      </c>
      <c r="V2" s="20">
        <v>75511</v>
      </c>
      <c r="W2" s="20">
        <v>7562</v>
      </c>
      <c r="X2" s="21">
        <v>7700</v>
      </c>
      <c r="Y2" s="473">
        <v>7700</v>
      </c>
      <c r="Z2" s="61"/>
      <c r="AA2" s="19">
        <v>6070</v>
      </c>
      <c r="AB2" s="20">
        <v>61681</v>
      </c>
      <c r="AC2" s="20">
        <v>6181</v>
      </c>
      <c r="AD2" s="20">
        <v>6270</v>
      </c>
      <c r="AE2" s="20">
        <v>6586</v>
      </c>
      <c r="AF2" s="20">
        <v>6700</v>
      </c>
      <c r="AG2" s="21">
        <v>6800</v>
      </c>
      <c r="AH2" s="15"/>
    </row>
    <row r="3" spans="1:34" ht="42" customHeight="1">
      <c r="A3" s="17"/>
      <c r="B3" s="725"/>
      <c r="C3" s="703"/>
      <c r="D3" s="693"/>
      <c r="E3" s="692"/>
      <c r="F3" s="693"/>
      <c r="G3" s="707"/>
      <c r="H3" s="706"/>
      <c r="I3" s="707"/>
      <c r="J3" s="706"/>
      <c r="K3" s="698"/>
      <c r="L3" s="699"/>
      <c r="M3" s="697"/>
      <c r="N3" s="698"/>
      <c r="O3" s="699"/>
      <c r="P3" s="687"/>
      <c r="Q3" s="18"/>
      <c r="R3" s="22" t="s">
        <v>468</v>
      </c>
      <c r="S3" s="23" t="s">
        <v>374</v>
      </c>
      <c r="T3" s="23" t="s">
        <v>72</v>
      </c>
      <c r="U3" s="23" t="s">
        <v>449</v>
      </c>
      <c r="V3" s="23" t="s">
        <v>444</v>
      </c>
      <c r="W3" s="23" t="s">
        <v>452</v>
      </c>
      <c r="X3" s="24" t="s">
        <v>75</v>
      </c>
      <c r="Y3" s="474" t="s">
        <v>39</v>
      </c>
      <c r="Z3" s="726" t="s">
        <v>113</v>
      </c>
      <c r="AA3" s="22" t="s">
        <v>67</v>
      </c>
      <c r="AB3" s="382" t="s">
        <v>73</v>
      </c>
      <c r="AC3" s="23" t="s">
        <v>69</v>
      </c>
      <c r="AD3" s="23" t="s">
        <v>445</v>
      </c>
      <c r="AE3" s="23" t="s">
        <v>71</v>
      </c>
      <c r="AF3" s="23" t="s">
        <v>40</v>
      </c>
      <c r="AG3" s="24" t="s">
        <v>363</v>
      </c>
      <c r="AH3" s="15"/>
    </row>
    <row r="4" spans="1:34" ht="66.75" customHeight="1">
      <c r="A4" s="25"/>
      <c r="B4" s="721" t="str">
        <f>CONCATENATE("Année scolaire : ",Garde!C11)</f>
        <v>Année scolaire : 2026-2027</v>
      </c>
      <c r="C4" s="722"/>
      <c r="D4" s="723"/>
      <c r="E4" s="716" t="s">
        <v>55</v>
      </c>
      <c r="F4" s="717"/>
      <c r="G4" s="26" t="s">
        <v>356</v>
      </c>
      <c r="H4" s="27" t="s">
        <v>457</v>
      </c>
      <c r="I4" s="409" t="s">
        <v>456</v>
      </c>
      <c r="J4" s="28" t="s">
        <v>5</v>
      </c>
      <c r="K4" s="29" t="s">
        <v>6</v>
      </c>
      <c r="L4" s="30" t="s">
        <v>7</v>
      </c>
      <c r="M4" s="28" t="s">
        <v>5</v>
      </c>
      <c r="N4" s="29" t="s">
        <v>6</v>
      </c>
      <c r="O4" s="30" t="s">
        <v>7</v>
      </c>
      <c r="P4" s="31"/>
      <c r="Q4" s="18"/>
      <c r="R4" s="32" t="s">
        <v>458</v>
      </c>
      <c r="S4" s="33" t="s">
        <v>447</v>
      </c>
      <c r="T4" s="33" t="s">
        <v>448</v>
      </c>
      <c r="U4" s="33" t="s">
        <v>450</v>
      </c>
      <c r="V4" s="33" t="s">
        <v>451</v>
      </c>
      <c r="W4" s="33" t="s">
        <v>453</v>
      </c>
      <c r="X4" s="34" t="s">
        <v>454</v>
      </c>
      <c r="Y4" s="475" t="s">
        <v>41</v>
      </c>
      <c r="Z4" s="726"/>
      <c r="AA4" s="32" t="s">
        <v>446</v>
      </c>
      <c r="AB4" s="33" t="s">
        <v>459</v>
      </c>
      <c r="AC4" s="33" t="s">
        <v>460</v>
      </c>
      <c r="AD4" s="33" t="s">
        <v>461</v>
      </c>
      <c r="AE4" s="33" t="s">
        <v>462</v>
      </c>
      <c r="AF4" s="33" t="s">
        <v>463</v>
      </c>
      <c r="AG4" s="34" t="s">
        <v>464</v>
      </c>
      <c r="AH4" s="15"/>
    </row>
    <row r="5" spans="1:34" ht="11.85" customHeight="1" thickBot="1">
      <c r="A5" s="18"/>
      <c r="B5" s="35" t="s">
        <v>8</v>
      </c>
      <c r="C5" s="36" t="s">
        <v>9</v>
      </c>
      <c r="D5" s="37" t="s">
        <v>10</v>
      </c>
      <c r="E5" s="708" t="s">
        <v>11</v>
      </c>
      <c r="F5" s="709"/>
      <c r="G5" s="38" t="s">
        <v>12</v>
      </c>
      <c r="H5" s="39" t="s">
        <v>13</v>
      </c>
      <c r="I5" s="40" t="s">
        <v>14</v>
      </c>
      <c r="J5" s="41" t="s">
        <v>15</v>
      </c>
      <c r="K5" s="42" t="s">
        <v>16</v>
      </c>
      <c r="L5" s="43" t="s">
        <v>17</v>
      </c>
      <c r="M5" s="41" t="s">
        <v>18</v>
      </c>
      <c r="N5" s="42" t="s">
        <v>19</v>
      </c>
      <c r="O5" s="43" t="s">
        <v>20</v>
      </c>
      <c r="P5" s="44" t="s">
        <v>21</v>
      </c>
      <c r="Q5" s="18"/>
      <c r="R5" s="45" t="s">
        <v>57</v>
      </c>
      <c r="S5" s="46" t="s">
        <v>42</v>
      </c>
      <c r="T5" s="46" t="s">
        <v>43</v>
      </c>
      <c r="U5" s="46" t="s">
        <v>44</v>
      </c>
      <c r="V5" s="41" t="s">
        <v>45</v>
      </c>
      <c r="W5" s="41" t="s">
        <v>46</v>
      </c>
      <c r="X5" s="477" t="s">
        <v>47</v>
      </c>
      <c r="Y5" s="476" t="s">
        <v>48</v>
      </c>
      <c r="Z5" s="726"/>
      <c r="AA5" s="45" t="s">
        <v>49</v>
      </c>
      <c r="AB5" s="46" t="s">
        <v>50</v>
      </c>
      <c r="AC5" s="46" t="s">
        <v>51</v>
      </c>
      <c r="AD5" s="46" t="s">
        <v>52</v>
      </c>
      <c r="AE5" s="46" t="s">
        <v>53</v>
      </c>
      <c r="AF5" s="46" t="s">
        <v>54</v>
      </c>
      <c r="AG5" s="47" t="s">
        <v>329</v>
      </c>
      <c r="AH5" s="15"/>
    </row>
    <row r="6" spans="1:34" ht="24" customHeight="1" thickTop="1" thickBot="1">
      <c r="A6" s="18"/>
      <c r="B6" s="48"/>
      <c r="C6" s="49"/>
      <c r="D6" s="718" t="s">
        <v>142</v>
      </c>
      <c r="E6" s="719"/>
      <c r="F6" s="719"/>
      <c r="G6" s="720"/>
      <c r="H6" s="50"/>
      <c r="I6" s="51"/>
      <c r="J6" s="52"/>
      <c r="K6" s="53"/>
      <c r="L6" s="498">
        <v>0</v>
      </c>
      <c r="M6" s="54"/>
      <c r="N6" s="53"/>
      <c r="O6" s="59">
        <v>0</v>
      </c>
      <c r="P6" s="55">
        <f>SUM(L6+O6)</f>
        <v>0</v>
      </c>
      <c r="Q6" s="18"/>
      <c r="R6" s="261">
        <v>0</v>
      </c>
      <c r="S6" s="262">
        <v>0</v>
      </c>
      <c r="T6" s="262">
        <v>0</v>
      </c>
      <c r="U6" s="262">
        <v>0</v>
      </c>
      <c r="V6" s="262">
        <v>0</v>
      </c>
      <c r="W6" s="54">
        <v>0</v>
      </c>
      <c r="X6" s="478">
        <v>0</v>
      </c>
      <c r="Y6" s="51">
        <v>0</v>
      </c>
      <c r="Z6" s="726"/>
      <c r="AA6" s="261">
        <v>0</v>
      </c>
      <c r="AB6" s="262">
        <v>0</v>
      </c>
      <c r="AC6" s="262">
        <v>0</v>
      </c>
      <c r="AD6" s="262">
        <v>0</v>
      </c>
      <c r="AE6" s="262">
        <v>0</v>
      </c>
      <c r="AF6" s="262">
        <v>0</v>
      </c>
      <c r="AG6" s="263">
        <v>0</v>
      </c>
      <c r="AH6" s="15"/>
    </row>
    <row r="7" spans="1:34" ht="23.1" customHeight="1" thickTop="1">
      <c r="A7" s="63" t="s">
        <v>23</v>
      </c>
      <c r="B7" s="64">
        <v>1</v>
      </c>
      <c r="C7" s="521"/>
      <c r="D7" s="122"/>
      <c r="E7" s="733"/>
      <c r="F7" s="734"/>
      <c r="G7" s="123"/>
      <c r="H7" s="124"/>
      <c r="I7" s="125"/>
      <c r="J7" s="126"/>
      <c r="K7" s="127"/>
      <c r="L7" s="72">
        <f t="shared" ref="L7:L21" si="0">L6+J7-K7</f>
        <v>0</v>
      </c>
      <c r="M7" s="133"/>
      <c r="N7" s="127"/>
      <c r="O7" s="74">
        <f t="shared" ref="O7:O21" si="1">O6+M7-N7</f>
        <v>0</v>
      </c>
      <c r="P7" s="75">
        <f t="shared" ref="P7:P21" si="2">L7+O7</f>
        <v>0</v>
      </c>
      <c r="Q7" s="63" t="s">
        <v>23</v>
      </c>
      <c r="R7" s="264"/>
      <c r="S7" s="265"/>
      <c r="T7" s="265"/>
      <c r="U7" s="265"/>
      <c r="V7" s="265"/>
      <c r="W7" s="133"/>
      <c r="X7" s="479"/>
      <c r="Y7" s="125"/>
      <c r="Z7" s="79" t="str">
        <f t="shared" ref="Z7:Z21" si="3">IF(H7+I7+J7+K7+M7+N7=0," ",IF(OR(AND(H7&lt;&gt;0,I7=0,J7+M7+SUM(AA7:AG7)=H7),AND(I7&lt;&gt;0,H7=0,K7+N7=I7),AND(H7=0,I7=0,K7+N7&lt;&gt;0,K7+N7=SUM(AA7:AG7)),AND(H7=0,I7=0,J7+M7&lt;&gt;0,J7+M7=SUM(R7:Y7)),AND(H7=0,I7=0,M7=0,N7&lt;&gt;0,N7=J7),AND(H7=0,I7=0,M7&lt;&gt;0,N7=0,M7=K7)),"ok","??"))</f>
        <v xml:space="preserve"> </v>
      </c>
      <c r="AA7" s="264"/>
      <c r="AB7" s="265"/>
      <c r="AC7" s="265"/>
      <c r="AD7" s="265"/>
      <c r="AE7" s="265"/>
      <c r="AF7" s="265"/>
      <c r="AG7" s="266"/>
      <c r="AH7" s="15"/>
    </row>
    <row r="8" spans="1:34" ht="23.1" customHeight="1">
      <c r="A8" s="63" t="s">
        <v>24</v>
      </c>
      <c r="B8" s="64">
        <f t="shared" ref="B8:B21" si="4">B7+1</f>
        <v>2</v>
      </c>
      <c r="C8" s="521"/>
      <c r="D8" s="128"/>
      <c r="E8" s="729"/>
      <c r="F8" s="730"/>
      <c r="G8" s="129"/>
      <c r="H8" s="124"/>
      <c r="I8" s="125"/>
      <c r="J8" s="126"/>
      <c r="K8" s="127"/>
      <c r="L8" s="72">
        <f t="shared" si="0"/>
        <v>0</v>
      </c>
      <c r="M8" s="133"/>
      <c r="N8" s="127"/>
      <c r="O8" s="74">
        <f t="shared" si="1"/>
        <v>0</v>
      </c>
      <c r="P8" s="75">
        <f t="shared" si="2"/>
        <v>0</v>
      </c>
      <c r="Q8" s="63" t="s">
        <v>24</v>
      </c>
      <c r="R8" s="267"/>
      <c r="S8" s="268"/>
      <c r="T8" s="269"/>
      <c r="U8" s="269"/>
      <c r="V8" s="269"/>
      <c r="W8" s="270"/>
      <c r="X8" s="479"/>
      <c r="Y8" s="125"/>
      <c r="Z8" s="79" t="str">
        <f t="shared" si="3"/>
        <v xml:space="preserve"> </v>
      </c>
      <c r="AA8" s="267"/>
      <c r="AB8" s="269"/>
      <c r="AC8" s="269"/>
      <c r="AD8" s="269"/>
      <c r="AE8" s="269"/>
      <c r="AF8" s="269"/>
      <c r="AG8" s="273"/>
      <c r="AH8" s="15"/>
    </row>
    <row r="9" spans="1:34" ht="23.1" customHeight="1">
      <c r="A9" s="63" t="s">
        <v>25</v>
      </c>
      <c r="B9" s="64">
        <f t="shared" si="4"/>
        <v>3</v>
      </c>
      <c r="C9" s="521"/>
      <c r="D9" s="128"/>
      <c r="E9" s="729"/>
      <c r="F9" s="730"/>
      <c r="G9" s="123"/>
      <c r="H9" s="124"/>
      <c r="I9" s="125"/>
      <c r="J9" s="126"/>
      <c r="K9" s="127"/>
      <c r="L9" s="72">
        <f t="shared" si="0"/>
        <v>0</v>
      </c>
      <c r="M9" s="133"/>
      <c r="N9" s="127"/>
      <c r="O9" s="74">
        <f t="shared" si="1"/>
        <v>0</v>
      </c>
      <c r="P9" s="75">
        <f t="shared" si="2"/>
        <v>0</v>
      </c>
      <c r="Q9" s="63" t="s">
        <v>25</v>
      </c>
      <c r="R9" s="264"/>
      <c r="S9" s="271"/>
      <c r="T9" s="265"/>
      <c r="U9" s="265"/>
      <c r="V9" s="265"/>
      <c r="W9" s="133"/>
      <c r="X9" s="479"/>
      <c r="Y9" s="125"/>
      <c r="Z9" s="79" t="str">
        <f t="shared" si="3"/>
        <v xml:space="preserve"> </v>
      </c>
      <c r="AA9" s="264"/>
      <c r="AB9" s="265"/>
      <c r="AC9" s="265"/>
      <c r="AD9" s="265"/>
      <c r="AE9" s="265"/>
      <c r="AF9" s="265"/>
      <c r="AG9" s="266"/>
      <c r="AH9" s="15"/>
    </row>
    <row r="10" spans="1:34" ht="23.1" customHeight="1">
      <c r="A10" s="63" t="s">
        <v>26</v>
      </c>
      <c r="B10" s="64">
        <f t="shared" si="4"/>
        <v>4</v>
      </c>
      <c r="C10" s="521"/>
      <c r="D10" s="128"/>
      <c r="E10" s="729"/>
      <c r="F10" s="730"/>
      <c r="G10" s="129"/>
      <c r="H10" s="124"/>
      <c r="I10" s="125"/>
      <c r="J10" s="126"/>
      <c r="K10" s="127"/>
      <c r="L10" s="72">
        <f t="shared" si="0"/>
        <v>0</v>
      </c>
      <c r="M10" s="133"/>
      <c r="N10" s="127"/>
      <c r="O10" s="74">
        <f t="shared" si="1"/>
        <v>0</v>
      </c>
      <c r="P10" s="75">
        <f t="shared" si="2"/>
        <v>0</v>
      </c>
      <c r="Q10" s="63" t="s">
        <v>26</v>
      </c>
      <c r="R10" s="264"/>
      <c r="S10" s="271"/>
      <c r="T10" s="265"/>
      <c r="U10" s="265"/>
      <c r="V10" s="265"/>
      <c r="W10" s="133"/>
      <c r="X10" s="479"/>
      <c r="Y10" s="125"/>
      <c r="Z10" s="79" t="str">
        <f t="shared" si="3"/>
        <v xml:space="preserve"> </v>
      </c>
      <c r="AA10" s="264"/>
      <c r="AB10" s="265"/>
      <c r="AC10" s="265"/>
      <c r="AD10" s="265"/>
      <c r="AE10" s="265"/>
      <c r="AF10" s="265"/>
      <c r="AG10" s="266"/>
      <c r="AH10" s="15"/>
    </row>
    <row r="11" spans="1:34" ht="23.1" customHeight="1">
      <c r="A11" s="63" t="s">
        <v>27</v>
      </c>
      <c r="B11" s="64">
        <f t="shared" si="4"/>
        <v>5</v>
      </c>
      <c r="C11" s="521"/>
      <c r="D11" s="128"/>
      <c r="E11" s="729"/>
      <c r="F11" s="730"/>
      <c r="G11" s="123"/>
      <c r="H11" s="124"/>
      <c r="I11" s="125"/>
      <c r="J11" s="126"/>
      <c r="K11" s="127"/>
      <c r="L11" s="72">
        <f t="shared" si="0"/>
        <v>0</v>
      </c>
      <c r="M11" s="133"/>
      <c r="N11" s="127"/>
      <c r="O11" s="74">
        <f t="shared" si="1"/>
        <v>0</v>
      </c>
      <c r="P11" s="75">
        <f t="shared" si="2"/>
        <v>0</v>
      </c>
      <c r="Q11" s="63" t="s">
        <v>27</v>
      </c>
      <c r="R11" s="264"/>
      <c r="S11" s="271"/>
      <c r="T11" s="265"/>
      <c r="U11" s="265"/>
      <c r="V11" s="265"/>
      <c r="W11" s="133"/>
      <c r="X11" s="479"/>
      <c r="Y11" s="125"/>
      <c r="Z11" s="79" t="str">
        <f t="shared" si="3"/>
        <v xml:space="preserve"> </v>
      </c>
      <c r="AA11" s="264"/>
      <c r="AB11" s="265"/>
      <c r="AC11" s="265"/>
      <c r="AD11" s="265"/>
      <c r="AE11" s="265"/>
      <c r="AF11" s="265"/>
      <c r="AG11" s="266"/>
      <c r="AH11" s="15"/>
    </row>
    <row r="12" spans="1:34" ht="23.1" customHeight="1">
      <c r="A12" s="63" t="s">
        <v>28</v>
      </c>
      <c r="B12" s="64">
        <f t="shared" si="4"/>
        <v>6</v>
      </c>
      <c r="C12" s="521"/>
      <c r="D12" s="459"/>
      <c r="E12" s="729"/>
      <c r="F12" s="730"/>
      <c r="G12" s="131"/>
      <c r="H12" s="124"/>
      <c r="I12" s="125"/>
      <c r="J12" s="126"/>
      <c r="K12" s="127"/>
      <c r="L12" s="72">
        <f t="shared" si="0"/>
        <v>0</v>
      </c>
      <c r="M12" s="133"/>
      <c r="N12" s="127"/>
      <c r="O12" s="74">
        <f t="shared" si="1"/>
        <v>0</v>
      </c>
      <c r="P12" s="75">
        <f t="shared" si="2"/>
        <v>0</v>
      </c>
      <c r="Q12" s="63" t="s">
        <v>28</v>
      </c>
      <c r="R12" s="264"/>
      <c r="S12" s="271"/>
      <c r="T12" s="265"/>
      <c r="U12" s="265"/>
      <c r="V12" s="265"/>
      <c r="W12" s="133"/>
      <c r="X12" s="479"/>
      <c r="Y12" s="125"/>
      <c r="Z12" s="79" t="str">
        <f t="shared" si="3"/>
        <v xml:space="preserve"> </v>
      </c>
      <c r="AA12" s="264"/>
      <c r="AB12" s="265"/>
      <c r="AC12" s="265"/>
      <c r="AD12" s="265"/>
      <c r="AE12" s="265"/>
      <c r="AF12" s="265"/>
      <c r="AG12" s="266"/>
      <c r="AH12" s="15"/>
    </row>
    <row r="13" spans="1:34" ht="23.1" customHeight="1">
      <c r="A13" s="63" t="s">
        <v>29</v>
      </c>
      <c r="B13" s="64">
        <f t="shared" si="4"/>
        <v>7</v>
      </c>
      <c r="C13" s="521"/>
      <c r="D13" s="128"/>
      <c r="E13" s="729"/>
      <c r="F13" s="730"/>
      <c r="G13" s="123"/>
      <c r="H13" s="124"/>
      <c r="I13" s="125"/>
      <c r="J13" s="126"/>
      <c r="K13" s="127"/>
      <c r="L13" s="72">
        <f t="shared" si="0"/>
        <v>0</v>
      </c>
      <c r="M13" s="133"/>
      <c r="N13" s="127"/>
      <c r="O13" s="74">
        <f t="shared" si="1"/>
        <v>0</v>
      </c>
      <c r="P13" s="75">
        <f t="shared" si="2"/>
        <v>0</v>
      </c>
      <c r="Q13" s="63" t="s">
        <v>29</v>
      </c>
      <c r="R13" s="264"/>
      <c r="S13" s="271"/>
      <c r="T13" s="265"/>
      <c r="U13" s="265"/>
      <c r="V13" s="265"/>
      <c r="W13" s="133"/>
      <c r="X13" s="479"/>
      <c r="Y13" s="125"/>
      <c r="Z13" s="79" t="str">
        <f t="shared" si="3"/>
        <v xml:space="preserve"> </v>
      </c>
      <c r="AA13" s="264"/>
      <c r="AB13" s="265"/>
      <c r="AC13" s="265"/>
      <c r="AD13" s="265"/>
      <c r="AE13" s="265"/>
      <c r="AF13" s="265"/>
      <c r="AG13" s="266"/>
      <c r="AH13" s="15"/>
    </row>
    <row r="14" spans="1:34" ht="23.1" customHeight="1">
      <c r="A14" s="63" t="s">
        <v>30</v>
      </c>
      <c r="B14" s="64">
        <f t="shared" si="4"/>
        <v>8</v>
      </c>
      <c r="C14" s="521"/>
      <c r="D14" s="128"/>
      <c r="E14" s="729"/>
      <c r="F14" s="730"/>
      <c r="G14" s="131"/>
      <c r="H14" s="124"/>
      <c r="I14" s="125"/>
      <c r="J14" s="126"/>
      <c r="K14" s="127"/>
      <c r="L14" s="72">
        <f t="shared" si="0"/>
        <v>0</v>
      </c>
      <c r="M14" s="133"/>
      <c r="N14" s="127"/>
      <c r="O14" s="74">
        <f t="shared" si="1"/>
        <v>0</v>
      </c>
      <c r="P14" s="75">
        <f t="shared" si="2"/>
        <v>0</v>
      </c>
      <c r="Q14" s="63" t="s">
        <v>30</v>
      </c>
      <c r="R14" s="264"/>
      <c r="S14" s="271"/>
      <c r="T14" s="265"/>
      <c r="U14" s="265"/>
      <c r="V14" s="265"/>
      <c r="W14" s="133"/>
      <c r="X14" s="479"/>
      <c r="Y14" s="125"/>
      <c r="Z14" s="79" t="str">
        <f t="shared" si="3"/>
        <v xml:space="preserve"> </v>
      </c>
      <c r="AA14" s="264"/>
      <c r="AB14" s="265"/>
      <c r="AC14" s="265"/>
      <c r="AD14" s="265"/>
      <c r="AE14" s="265"/>
      <c r="AF14" s="265"/>
      <c r="AG14" s="266"/>
      <c r="AH14" s="15"/>
    </row>
    <row r="15" spans="1:34" ht="23.1" customHeight="1">
      <c r="A15" s="63" t="s">
        <v>31</v>
      </c>
      <c r="B15" s="64">
        <f t="shared" si="4"/>
        <v>9</v>
      </c>
      <c r="C15" s="521"/>
      <c r="D15" s="128"/>
      <c r="E15" s="729"/>
      <c r="F15" s="730"/>
      <c r="G15" s="123"/>
      <c r="H15" s="124"/>
      <c r="I15" s="125"/>
      <c r="J15" s="126"/>
      <c r="K15" s="127"/>
      <c r="L15" s="72">
        <f t="shared" si="0"/>
        <v>0</v>
      </c>
      <c r="M15" s="133"/>
      <c r="N15" s="127"/>
      <c r="O15" s="74">
        <f t="shared" si="1"/>
        <v>0</v>
      </c>
      <c r="P15" s="75">
        <f t="shared" si="2"/>
        <v>0</v>
      </c>
      <c r="Q15" s="63" t="s">
        <v>31</v>
      </c>
      <c r="R15" s="264"/>
      <c r="S15" s="271"/>
      <c r="T15" s="265"/>
      <c r="U15" s="265"/>
      <c r="V15" s="265"/>
      <c r="W15" s="133"/>
      <c r="X15" s="479"/>
      <c r="Y15" s="125"/>
      <c r="Z15" s="79" t="str">
        <f t="shared" si="3"/>
        <v xml:space="preserve"> </v>
      </c>
      <c r="AA15" s="264"/>
      <c r="AB15" s="265"/>
      <c r="AC15" s="265"/>
      <c r="AD15" s="265"/>
      <c r="AE15" s="265"/>
      <c r="AF15" s="265"/>
      <c r="AG15" s="266"/>
      <c r="AH15" s="15"/>
    </row>
    <row r="16" spans="1:34" ht="23.1" customHeight="1">
      <c r="A16" s="63" t="s">
        <v>32</v>
      </c>
      <c r="B16" s="64">
        <f t="shared" si="4"/>
        <v>10</v>
      </c>
      <c r="C16" s="521"/>
      <c r="D16" s="128"/>
      <c r="E16" s="729"/>
      <c r="F16" s="730"/>
      <c r="G16" s="131"/>
      <c r="H16" s="124"/>
      <c r="I16" s="125"/>
      <c r="J16" s="126"/>
      <c r="K16" s="127"/>
      <c r="L16" s="72">
        <f t="shared" si="0"/>
        <v>0</v>
      </c>
      <c r="M16" s="133"/>
      <c r="N16" s="127"/>
      <c r="O16" s="74">
        <f t="shared" si="1"/>
        <v>0</v>
      </c>
      <c r="P16" s="75">
        <f t="shared" si="2"/>
        <v>0</v>
      </c>
      <c r="Q16" s="63" t="s">
        <v>32</v>
      </c>
      <c r="R16" s="264"/>
      <c r="S16" s="271"/>
      <c r="T16" s="265"/>
      <c r="U16" s="265"/>
      <c r="V16" s="265"/>
      <c r="W16" s="133"/>
      <c r="X16" s="479"/>
      <c r="Y16" s="125"/>
      <c r="Z16" s="79" t="str">
        <f t="shared" si="3"/>
        <v xml:space="preserve"> </v>
      </c>
      <c r="AA16" s="264"/>
      <c r="AB16" s="265"/>
      <c r="AC16" s="265"/>
      <c r="AD16" s="265"/>
      <c r="AE16" s="265"/>
      <c r="AF16" s="265"/>
      <c r="AG16" s="266"/>
      <c r="AH16" s="15"/>
    </row>
    <row r="17" spans="1:34" ht="23.1" customHeight="1">
      <c r="A17" s="63" t="s">
        <v>33</v>
      </c>
      <c r="B17" s="64">
        <f t="shared" si="4"/>
        <v>11</v>
      </c>
      <c r="C17" s="521"/>
      <c r="D17" s="128"/>
      <c r="E17" s="729"/>
      <c r="F17" s="730"/>
      <c r="G17" s="123"/>
      <c r="H17" s="124"/>
      <c r="I17" s="125"/>
      <c r="J17" s="126"/>
      <c r="K17" s="127"/>
      <c r="L17" s="72">
        <f t="shared" si="0"/>
        <v>0</v>
      </c>
      <c r="M17" s="133"/>
      <c r="N17" s="127"/>
      <c r="O17" s="74">
        <f t="shared" si="1"/>
        <v>0</v>
      </c>
      <c r="P17" s="75">
        <f t="shared" si="2"/>
        <v>0</v>
      </c>
      <c r="Q17" s="63" t="s">
        <v>33</v>
      </c>
      <c r="R17" s="264"/>
      <c r="S17" s="271"/>
      <c r="T17" s="265"/>
      <c r="U17" s="265"/>
      <c r="V17" s="265"/>
      <c r="W17" s="133"/>
      <c r="X17" s="479"/>
      <c r="Y17" s="125"/>
      <c r="Z17" s="79" t="str">
        <f t="shared" si="3"/>
        <v xml:space="preserve"> </v>
      </c>
      <c r="AA17" s="264"/>
      <c r="AB17" s="265"/>
      <c r="AC17" s="265"/>
      <c r="AD17" s="265"/>
      <c r="AE17" s="265"/>
      <c r="AF17" s="265"/>
      <c r="AG17" s="266"/>
      <c r="AH17" s="15"/>
    </row>
    <row r="18" spans="1:34" ht="23.1" customHeight="1">
      <c r="A18" s="63" t="s">
        <v>34</v>
      </c>
      <c r="B18" s="64">
        <f t="shared" si="4"/>
        <v>12</v>
      </c>
      <c r="C18" s="521"/>
      <c r="D18" s="128"/>
      <c r="E18" s="729"/>
      <c r="F18" s="730"/>
      <c r="G18" s="131"/>
      <c r="H18" s="124"/>
      <c r="I18" s="125"/>
      <c r="J18" s="126"/>
      <c r="K18" s="127"/>
      <c r="L18" s="72">
        <f t="shared" si="0"/>
        <v>0</v>
      </c>
      <c r="M18" s="133"/>
      <c r="N18" s="127"/>
      <c r="O18" s="74">
        <f t="shared" si="1"/>
        <v>0</v>
      </c>
      <c r="P18" s="75">
        <f t="shared" si="2"/>
        <v>0</v>
      </c>
      <c r="Q18" s="63" t="s">
        <v>34</v>
      </c>
      <c r="R18" s="264"/>
      <c r="S18" s="271"/>
      <c r="T18" s="265"/>
      <c r="U18" s="265"/>
      <c r="V18" s="265"/>
      <c r="W18" s="133"/>
      <c r="X18" s="479"/>
      <c r="Y18" s="125"/>
      <c r="Z18" s="79" t="str">
        <f t="shared" si="3"/>
        <v xml:space="preserve"> </v>
      </c>
      <c r="AA18" s="264"/>
      <c r="AB18" s="265"/>
      <c r="AC18" s="265"/>
      <c r="AD18" s="265"/>
      <c r="AE18" s="265"/>
      <c r="AF18" s="265"/>
      <c r="AG18" s="266"/>
      <c r="AH18" s="15"/>
    </row>
    <row r="19" spans="1:34" ht="23.1" customHeight="1">
      <c r="A19" s="63" t="s">
        <v>35</v>
      </c>
      <c r="B19" s="64">
        <f t="shared" si="4"/>
        <v>13</v>
      </c>
      <c r="C19" s="521"/>
      <c r="D19" s="128"/>
      <c r="E19" s="729"/>
      <c r="F19" s="730"/>
      <c r="G19" s="123"/>
      <c r="H19" s="124"/>
      <c r="I19" s="125"/>
      <c r="J19" s="126"/>
      <c r="K19" s="127"/>
      <c r="L19" s="72">
        <f t="shared" si="0"/>
        <v>0</v>
      </c>
      <c r="M19" s="133"/>
      <c r="N19" s="127"/>
      <c r="O19" s="74">
        <f t="shared" si="1"/>
        <v>0</v>
      </c>
      <c r="P19" s="75">
        <f t="shared" si="2"/>
        <v>0</v>
      </c>
      <c r="Q19" s="63" t="s">
        <v>35</v>
      </c>
      <c r="R19" s="264"/>
      <c r="S19" s="271"/>
      <c r="T19" s="265"/>
      <c r="U19" s="265"/>
      <c r="V19" s="265"/>
      <c r="W19" s="133"/>
      <c r="X19" s="479"/>
      <c r="Y19" s="125"/>
      <c r="Z19" s="79" t="str">
        <f t="shared" si="3"/>
        <v xml:space="preserve"> </v>
      </c>
      <c r="AA19" s="264"/>
      <c r="AB19" s="265"/>
      <c r="AC19" s="265"/>
      <c r="AD19" s="265"/>
      <c r="AE19" s="265"/>
      <c r="AF19" s="265"/>
      <c r="AG19" s="266"/>
      <c r="AH19" s="15"/>
    </row>
    <row r="20" spans="1:34" ht="23.1" customHeight="1">
      <c r="A20" s="63" t="s">
        <v>36</v>
      </c>
      <c r="B20" s="64">
        <f t="shared" si="4"/>
        <v>14</v>
      </c>
      <c r="C20" s="521"/>
      <c r="D20" s="460"/>
      <c r="E20" s="729"/>
      <c r="F20" s="730"/>
      <c r="G20" s="131"/>
      <c r="H20" s="124"/>
      <c r="I20" s="125"/>
      <c r="J20" s="126"/>
      <c r="K20" s="127"/>
      <c r="L20" s="72">
        <f t="shared" si="0"/>
        <v>0</v>
      </c>
      <c r="M20" s="133"/>
      <c r="N20" s="127"/>
      <c r="O20" s="74">
        <f t="shared" si="1"/>
        <v>0</v>
      </c>
      <c r="P20" s="75">
        <f t="shared" si="2"/>
        <v>0</v>
      </c>
      <c r="Q20" s="63" t="s">
        <v>36</v>
      </c>
      <c r="R20" s="264"/>
      <c r="S20" s="271"/>
      <c r="T20" s="265"/>
      <c r="U20" s="265"/>
      <c r="V20" s="265"/>
      <c r="W20" s="133"/>
      <c r="X20" s="479"/>
      <c r="Y20" s="125"/>
      <c r="Z20" s="79" t="str">
        <f t="shared" si="3"/>
        <v xml:space="preserve"> </v>
      </c>
      <c r="AA20" s="264"/>
      <c r="AB20" s="265"/>
      <c r="AC20" s="265"/>
      <c r="AD20" s="265"/>
      <c r="AE20" s="265"/>
      <c r="AF20" s="265"/>
      <c r="AG20" s="266"/>
      <c r="AH20" s="15"/>
    </row>
    <row r="21" spans="1:34" ht="23.1" customHeight="1" thickBot="1">
      <c r="A21" s="63" t="s">
        <v>37</v>
      </c>
      <c r="B21" s="64">
        <f t="shared" si="4"/>
        <v>15</v>
      </c>
      <c r="C21" s="521"/>
      <c r="D21" s="461"/>
      <c r="E21" s="727"/>
      <c r="F21" s="728"/>
      <c r="G21" s="123"/>
      <c r="H21" s="124"/>
      <c r="I21" s="125"/>
      <c r="J21" s="126"/>
      <c r="K21" s="127"/>
      <c r="L21" s="72">
        <f t="shared" si="0"/>
        <v>0</v>
      </c>
      <c r="M21" s="133"/>
      <c r="N21" s="127"/>
      <c r="O21" s="74">
        <f t="shared" si="1"/>
        <v>0</v>
      </c>
      <c r="P21" s="75">
        <f t="shared" si="2"/>
        <v>0</v>
      </c>
      <c r="Q21" s="63" t="s">
        <v>37</v>
      </c>
      <c r="R21" s="264"/>
      <c r="S21" s="271"/>
      <c r="T21" s="265"/>
      <c r="U21" s="265"/>
      <c r="V21" s="265"/>
      <c r="W21" s="133"/>
      <c r="X21" s="479"/>
      <c r="Y21" s="125"/>
      <c r="Z21" s="79" t="str">
        <f t="shared" si="3"/>
        <v xml:space="preserve"> </v>
      </c>
      <c r="AA21" s="264"/>
      <c r="AB21" s="265"/>
      <c r="AC21" s="265"/>
      <c r="AD21" s="265"/>
      <c r="AE21" s="265"/>
      <c r="AF21" s="265"/>
      <c r="AG21" s="266"/>
      <c r="AH21" s="15"/>
    </row>
    <row r="22" spans="1:34" ht="24" customHeight="1" thickTop="1" thickBot="1">
      <c r="A22" s="18"/>
      <c r="B22" s="731" t="s">
        <v>96</v>
      </c>
      <c r="C22" s="732"/>
      <c r="D22" s="100"/>
      <c r="E22" s="99"/>
      <c r="F22" s="100" t="s">
        <v>38</v>
      </c>
      <c r="G22" s="101"/>
      <c r="H22" s="102">
        <f>SUM(H7:H21)</f>
        <v>0</v>
      </c>
      <c r="I22" s="102">
        <f>SUM(I7:I21)</f>
        <v>0</v>
      </c>
      <c r="J22" s="102">
        <f>SUM(J7:J21)</f>
        <v>0</v>
      </c>
      <c r="K22" s="102">
        <f>SUM(K7:K21)</f>
        <v>0</v>
      </c>
      <c r="L22" s="102">
        <f>L21</f>
        <v>0</v>
      </c>
      <c r="M22" s="102">
        <f>SUM(M7:M21)</f>
        <v>0</v>
      </c>
      <c r="N22" s="102">
        <f>SUM(N7:N21)</f>
        <v>0</v>
      </c>
      <c r="O22" s="102">
        <f>O21</f>
        <v>0</v>
      </c>
      <c r="P22" s="103">
        <f>SUM(L22+O22)</f>
        <v>0</v>
      </c>
      <c r="Q22" s="104"/>
      <c r="R22" s="272">
        <f t="shared" ref="R22:Y22" si="5">SUM(R7:R21)</f>
        <v>0</v>
      </c>
      <c r="S22" s="272">
        <f t="shared" si="5"/>
        <v>0</v>
      </c>
      <c r="T22" s="272">
        <f t="shared" si="5"/>
        <v>0</v>
      </c>
      <c r="U22" s="272">
        <f t="shared" si="5"/>
        <v>0</v>
      </c>
      <c r="V22" s="272">
        <f t="shared" si="5"/>
        <v>0</v>
      </c>
      <c r="W22" s="471">
        <f>SUM(W7:W21)</f>
        <v>0</v>
      </c>
      <c r="X22" s="490">
        <f>SUM(X7:X21)</f>
        <v>0</v>
      </c>
      <c r="Y22" s="472">
        <f t="shared" si="5"/>
        <v>0</v>
      </c>
      <c r="Z22" s="106"/>
      <c r="AA22" s="272">
        <f t="shared" ref="AA22:AG22" si="6">SUM(AA7:AA21)</f>
        <v>0</v>
      </c>
      <c r="AB22" s="272">
        <f t="shared" si="6"/>
        <v>0</v>
      </c>
      <c r="AC22" s="272">
        <f t="shared" si="6"/>
        <v>0</v>
      </c>
      <c r="AD22" s="272">
        <f t="shared" si="6"/>
        <v>0</v>
      </c>
      <c r="AE22" s="272">
        <f t="shared" si="6"/>
        <v>0</v>
      </c>
      <c r="AF22" s="272">
        <f t="shared" si="6"/>
        <v>0</v>
      </c>
      <c r="AG22" s="489">
        <f t="shared" si="6"/>
        <v>0</v>
      </c>
      <c r="AH22" s="15"/>
    </row>
    <row r="23" spans="1:34" s="488" customFormat="1" ht="15" customHeight="1" thickTop="1">
      <c r="A23" s="480"/>
      <c r="B23" s="481"/>
      <c r="C23" s="481"/>
      <c r="D23" s="482"/>
      <c r="E23" s="483"/>
      <c r="F23" s="482"/>
      <c r="G23" s="483"/>
      <c r="H23" s="484"/>
      <c r="I23" s="484"/>
      <c r="J23" s="484"/>
      <c r="K23" s="484"/>
      <c r="L23" s="484"/>
      <c r="M23" s="484"/>
      <c r="N23" s="484"/>
      <c r="O23" s="484"/>
      <c r="P23" s="484"/>
      <c r="Q23" s="485"/>
      <c r="R23" s="484"/>
      <c r="S23" s="484"/>
      <c r="T23" s="484"/>
      <c r="U23" s="484"/>
      <c r="V23" s="484"/>
      <c r="W23" s="484"/>
      <c r="X23" s="484"/>
      <c r="Y23" s="484"/>
      <c r="Z23" s="486"/>
      <c r="AA23" s="484"/>
      <c r="AB23" s="484"/>
      <c r="AC23" s="484"/>
      <c r="AD23" s="484"/>
      <c r="AE23" s="484"/>
      <c r="AF23" s="484"/>
      <c r="AG23" s="484"/>
      <c r="AH23" s="487"/>
    </row>
    <row r="24" spans="1:34" ht="18" hidden="1" customHeight="1">
      <c r="A24" s="18"/>
      <c r="B24" s="107"/>
      <c r="C24" s="107"/>
      <c r="D24" s="107"/>
      <c r="E24" s="107"/>
      <c r="F24" s="107"/>
      <c r="G24" s="107"/>
      <c r="H24" s="108" t="s">
        <v>111</v>
      </c>
      <c r="I24" s="108" t="s">
        <v>110</v>
      </c>
      <c r="J24" s="107"/>
      <c r="K24" s="107"/>
      <c r="L24" s="107"/>
      <c r="M24" s="107"/>
      <c r="N24" s="107"/>
      <c r="O24" s="107"/>
      <c r="P24" s="107"/>
      <c r="Q24" s="18"/>
      <c r="R24" s="15"/>
      <c r="S24" s="15"/>
      <c r="T24" s="15"/>
      <c r="U24" s="15"/>
      <c r="V24" s="15"/>
      <c r="W24" s="15"/>
      <c r="X24" s="15"/>
      <c r="Y24" s="15"/>
      <c r="Z24" s="60"/>
      <c r="AA24" s="15"/>
      <c r="AB24" s="15"/>
      <c r="AC24" s="15"/>
      <c r="AD24" s="15"/>
      <c r="AE24" s="15"/>
      <c r="AF24" s="15"/>
      <c r="AG24" s="15"/>
      <c r="AH24" s="15"/>
    </row>
    <row r="25" spans="1:34" ht="16.5" customHeight="1">
      <c r="A25" s="18"/>
      <c r="B25" s="61"/>
      <c r="C25" s="61"/>
      <c r="D25" s="109" t="s">
        <v>92</v>
      </c>
      <c r="E25" s="679">
        <f>SUM(J22+M22)</f>
        <v>0</v>
      </c>
      <c r="F25" s="680"/>
      <c r="G25" s="681"/>
      <c r="H25" s="110" t="str">
        <f>"(1)"</f>
        <v>(1)</v>
      </c>
      <c r="I25" s="15"/>
      <c r="J25" s="682" t="s">
        <v>93</v>
      </c>
      <c r="K25" s="677"/>
      <c r="L25" s="677"/>
      <c r="M25" s="679">
        <f>SUM(K22+N22)</f>
        <v>0</v>
      </c>
      <c r="N25" s="680"/>
      <c r="O25" s="681"/>
      <c r="P25" s="110" t="str">
        <f>"(2)"</f>
        <v>(2)</v>
      </c>
      <c r="Q25" s="18"/>
      <c r="R25" s="111"/>
      <c r="S25" s="676" t="s">
        <v>61</v>
      </c>
      <c r="T25" s="677"/>
      <c r="U25" s="678"/>
      <c r="V25" s="674">
        <f>SUM(R22:Y22)</f>
        <v>0</v>
      </c>
      <c r="W25" s="675"/>
      <c r="X25" s="110" t="str">
        <f>"(3)"</f>
        <v>(3)</v>
      </c>
      <c r="Y25" s="110" t="str">
        <f>"(3)"</f>
        <v>(3)</v>
      </c>
      <c r="Z25" s="112"/>
      <c r="AA25" s="113"/>
      <c r="AB25" s="682" t="s">
        <v>62</v>
      </c>
      <c r="AC25" s="677"/>
      <c r="AD25" s="683"/>
      <c r="AE25" s="674">
        <f>SUM(AA22:AG22)</f>
        <v>0</v>
      </c>
      <c r="AF25" s="675"/>
      <c r="AG25" s="110" t="str">
        <f>"(4)"</f>
        <v>(4)</v>
      </c>
      <c r="AH25" s="15"/>
    </row>
    <row r="26" spans="1:34" ht="15" hidden="1" customHeight="1">
      <c r="A26" s="18"/>
      <c r="B26" s="114"/>
      <c r="C26" s="114"/>
      <c r="D26" s="259">
        <f>L6+IF(G7&lt;&gt;0,J7,0)-IF(G7&lt;&gt;0,K7,0)+IF(G8&lt;&gt;0,J8,0)-IF(G8&lt;&gt;0,K8,0)+IF(G9&lt;&gt;0,J9,0)-IF(G9&lt;&gt;0,K9,0)+IF(G10&lt;&gt;0,J10,0)-IF(G10&lt;&gt;0,K10,0)+IF(G11&lt;&gt;0,J11,0)-IF(G11&lt;&gt;0,K11,0)+IF(G12&lt;&gt;0,J12,0)-IF(G12&lt;&gt;0,K12,0)+IF(G13&lt;&gt;0,J13,0)-IF(G13&lt;&gt;0,K13,0)+IF(G14&lt;&gt;0,J14,0)-IF(G14&lt;&gt;0,K14,0)+IF(G15&lt;&gt;0,J15,0)-IF(G15&lt;&gt;0,K15,0)+IF(G16&lt;&gt;0,J16,0)-IF(G16&lt;&gt;0,K16,0)+IF(G17&lt;&gt;0,J17,0)-IF(G17&lt;&gt;0,K17,0)+IF(G18&lt;&gt;0,J18,0)-IF(G18&lt;&gt;0,K18,0)+IF(G19&lt;&gt;0,J19,0)-IF(G19&lt;&gt;0,K19,0)+IF(G20&lt;&gt;0,J20,0)-IF(G20&lt;&gt;0,K20,0)+IF(G21&lt;&gt;0,J21,0)-IF(G21&lt;&gt;0,K21,0)</f>
        <v>0</v>
      </c>
      <c r="E26" s="684" t="s">
        <v>94</v>
      </c>
      <c r="F26" s="684"/>
      <c r="G26" s="684"/>
      <c r="H26" s="116"/>
      <c r="I26" s="116"/>
      <c r="J26" s="15"/>
      <c r="K26" s="15"/>
      <c r="L26" s="15"/>
      <c r="M26" s="684" t="s">
        <v>95</v>
      </c>
      <c r="N26" s="684"/>
      <c r="O26" s="684"/>
      <c r="P26" s="117"/>
      <c r="Q26" s="18"/>
      <c r="R26" s="18"/>
      <c r="S26" s="18"/>
      <c r="T26" s="118"/>
      <c r="U26" s="118"/>
      <c r="V26" s="685" t="s">
        <v>330</v>
      </c>
      <c r="W26" s="685"/>
      <c r="X26" s="381"/>
      <c r="Y26" s="15"/>
      <c r="Z26" s="119"/>
      <c r="AA26" s="18"/>
      <c r="AB26" s="18"/>
      <c r="AC26" s="18"/>
      <c r="AD26" s="18"/>
      <c r="AE26" s="684" t="s">
        <v>331</v>
      </c>
      <c r="AF26" s="684"/>
      <c r="AG26" s="15"/>
      <c r="AH26" s="15"/>
    </row>
    <row r="27" spans="1:34" ht="15.75" hidden="1">
      <c r="A27" s="15"/>
      <c r="B27" s="713" t="s">
        <v>96</v>
      </c>
      <c r="C27" s="713"/>
      <c r="D27" s="260" t="s">
        <v>361</v>
      </c>
      <c r="E27" s="711">
        <f>'16&gt;'!E27</f>
        <v>0</v>
      </c>
      <c r="F27" s="712"/>
      <c r="G27" s="712"/>
      <c r="H27" s="735" t="s">
        <v>112</v>
      </c>
      <c r="I27" s="735"/>
      <c r="J27" s="15"/>
      <c r="K27" s="121" t="str">
        <f>"(1)-(2)+(5)"</f>
        <v>(1)-(2)+(5)</v>
      </c>
      <c r="L27" s="672">
        <f>E25-M25+I22</f>
        <v>0</v>
      </c>
      <c r="M27" s="672"/>
      <c r="N27" s="672">
        <f>V25-AE25+H22</f>
        <v>0</v>
      </c>
      <c r="O27" s="672"/>
      <c r="P27" s="110" t="str">
        <f>"(3)-(4)+(6)"</f>
        <v>(3)-(4)+(6)</v>
      </c>
      <c r="Q27" s="15"/>
      <c r="R27" s="15"/>
      <c r="S27" s="15"/>
      <c r="T27" s="15"/>
      <c r="U27" s="110"/>
      <c r="V27" s="15"/>
      <c r="W27" s="15"/>
      <c r="X27" s="15"/>
      <c r="Y27" s="15"/>
      <c r="Z27" s="60"/>
      <c r="AA27" s="15"/>
      <c r="AB27" s="15"/>
      <c r="AC27" s="15"/>
      <c r="AD27" s="110"/>
      <c r="AE27" s="15"/>
      <c r="AF27" s="15"/>
      <c r="AG27" s="417" t="s">
        <v>100</v>
      </c>
      <c r="AH27" s="15"/>
    </row>
  </sheetData>
  <sheetProtection password="CD4D" sheet="1" selectLockedCells="1"/>
  <mergeCells count="46">
    <mergeCell ref="AE25:AF25"/>
    <mergeCell ref="V25:W25"/>
    <mergeCell ref="S25:U25"/>
    <mergeCell ref="M25:O25"/>
    <mergeCell ref="AB25:AD25"/>
    <mergeCell ref="M26:O26"/>
    <mergeCell ref="V26:W26"/>
    <mergeCell ref="AE26:AF26"/>
    <mergeCell ref="H27:I27"/>
    <mergeCell ref="L27:M27"/>
    <mergeCell ref="N27:O27"/>
    <mergeCell ref="P2:P3"/>
    <mergeCell ref="E19:F19"/>
    <mergeCell ref="E16:F16"/>
    <mergeCell ref="E17:F17"/>
    <mergeCell ref="E18:F18"/>
    <mergeCell ref="E8:F8"/>
    <mergeCell ref="E2:F3"/>
    <mergeCell ref="M2:O3"/>
    <mergeCell ref="E7:F7"/>
    <mergeCell ref="E13:F13"/>
    <mergeCell ref="J25:L25"/>
    <mergeCell ref="E12:F12"/>
    <mergeCell ref="G2:G3"/>
    <mergeCell ref="E5:F5"/>
    <mergeCell ref="E15:F15"/>
    <mergeCell ref="E20:F20"/>
    <mergeCell ref="C2:C3"/>
    <mergeCell ref="H2:I3"/>
    <mergeCell ref="E25:G25"/>
    <mergeCell ref="D2:D3"/>
    <mergeCell ref="E14:F14"/>
    <mergeCell ref="E9:F9"/>
    <mergeCell ref="E10:F10"/>
    <mergeCell ref="E11:F11"/>
    <mergeCell ref="B22:C22"/>
    <mergeCell ref="Z3:Z6"/>
    <mergeCell ref="E27:G27"/>
    <mergeCell ref="E21:F21"/>
    <mergeCell ref="J2:L3"/>
    <mergeCell ref="E4:F4"/>
    <mergeCell ref="D6:G6"/>
    <mergeCell ref="B4:D4"/>
    <mergeCell ref="B2:B3"/>
    <mergeCell ref="B27:C27"/>
    <mergeCell ref="E26:G26"/>
  </mergeCells>
  <phoneticPr fontId="0" type="noConversion"/>
  <pageMargins left="0.19685039370078741" right="0.19685039370078741" top="0.39370078740157483" bottom="0.39370078740157483" header="0" footer="0"/>
  <pageSetup paperSize="9" firstPageNumber="0" orientation="landscape" cellComments="asDisplayed" horizontalDpi="300" verticalDpi="300" r:id="rId1"/>
  <headerFooter alignWithMargins="0"/>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47810C-9AF5-43A5-90F0-1927A927A7C5}">
  <sheetPr codeName="Feuil4"/>
  <dimension ref="A1:AG27"/>
  <sheetViews>
    <sheetView showGridLines="0" zoomScaleNormal="100" workbookViewId="0">
      <pane xSplit="4" topLeftCell="E1" activePane="topRight" state="frozen"/>
      <selection pane="topRight" activeCell="C7" sqref="C7"/>
    </sheetView>
  </sheetViews>
  <sheetFormatPr baseColWidth="10" defaultRowHeight="12.75"/>
  <cols>
    <col min="1" max="1" width="2.7109375" style="2" customWidth="1"/>
    <col min="2" max="2" width="3.42578125" style="2" customWidth="1"/>
    <col min="3" max="3" width="5.85546875" style="2" customWidth="1"/>
    <col min="4" max="4" width="34.7109375" style="2" customWidth="1"/>
    <col min="5" max="5" width="4.42578125" style="2" customWidth="1"/>
    <col min="6" max="6" width="3.85546875" style="2" customWidth="1"/>
    <col min="7" max="7" width="7.85546875" style="2" customWidth="1"/>
    <col min="8" max="9" width="8" style="2" customWidth="1"/>
    <col min="10" max="11" width="9.42578125" style="2" customWidth="1"/>
    <col min="12" max="12" width="9.7109375" style="2" customWidth="1"/>
    <col min="13" max="14" width="9" style="2" customWidth="1"/>
    <col min="15" max="16" width="9.7109375" style="2" customWidth="1"/>
    <col min="17" max="17" width="2.7109375" style="2" customWidth="1"/>
    <col min="18" max="24" width="10" style="2" customWidth="1"/>
    <col min="25" max="25" width="9" style="2" hidden="1" customWidth="1"/>
    <col min="26" max="26" width="2.7109375" style="12" customWidth="1"/>
    <col min="27" max="33" width="10" style="2" customWidth="1"/>
    <col min="34" max="16384" width="11.42578125" style="2"/>
  </cols>
  <sheetData>
    <row r="1" spans="1:33" ht="6" customHeight="1" thickBot="1">
      <c r="A1" s="15"/>
      <c r="B1" s="15"/>
      <c r="C1" s="15"/>
      <c r="D1" s="15"/>
      <c r="E1" s="15"/>
      <c r="F1" s="15"/>
      <c r="G1" s="15"/>
      <c r="H1" s="15"/>
      <c r="I1" s="15"/>
      <c r="J1" s="15"/>
      <c r="K1" s="15"/>
      <c r="L1" s="15"/>
      <c r="M1" s="15"/>
      <c r="N1" s="15"/>
      <c r="O1" s="15"/>
      <c r="P1" s="15"/>
      <c r="Q1" s="15"/>
      <c r="R1" s="15"/>
      <c r="S1" s="15"/>
      <c r="T1" s="15"/>
      <c r="U1" s="15"/>
      <c r="V1" s="15"/>
      <c r="W1" s="15"/>
      <c r="X1" s="15"/>
      <c r="Y1" s="15"/>
      <c r="Z1" s="60"/>
      <c r="AA1" s="15"/>
      <c r="AB1" s="15"/>
      <c r="AC1" s="15"/>
      <c r="AD1" s="15"/>
      <c r="AE1" s="15"/>
      <c r="AF1" s="15"/>
      <c r="AG1" s="15"/>
    </row>
    <row r="2" spans="1:33" ht="18.75" customHeight="1" thickTop="1">
      <c r="A2" s="17"/>
      <c r="B2" s="753" t="s">
        <v>0</v>
      </c>
      <c r="C2" s="702" t="s">
        <v>1</v>
      </c>
      <c r="D2" s="740" t="s">
        <v>2</v>
      </c>
      <c r="E2" s="690" t="s">
        <v>60</v>
      </c>
      <c r="F2" s="742"/>
      <c r="G2" s="745" t="s">
        <v>355</v>
      </c>
      <c r="H2" s="704" t="s">
        <v>3</v>
      </c>
      <c r="I2" s="705"/>
      <c r="J2" s="704" t="s">
        <v>354</v>
      </c>
      <c r="K2" s="695"/>
      <c r="L2" s="696"/>
      <c r="M2" s="694" t="s">
        <v>4</v>
      </c>
      <c r="N2" s="695"/>
      <c r="O2" s="696"/>
      <c r="P2" s="686" t="s">
        <v>455</v>
      </c>
      <c r="Q2" s="18"/>
      <c r="R2" s="19">
        <v>7070</v>
      </c>
      <c r="S2" s="20">
        <v>7080</v>
      </c>
      <c r="T2" s="20">
        <v>7410</v>
      </c>
      <c r="U2" s="20">
        <v>7551</v>
      </c>
      <c r="V2" s="20">
        <v>75511</v>
      </c>
      <c r="W2" s="20">
        <v>7562</v>
      </c>
      <c r="X2" s="21">
        <v>7700</v>
      </c>
      <c r="Y2" s="473">
        <v>7700</v>
      </c>
      <c r="Z2" s="61"/>
      <c r="AA2" s="19">
        <v>6070</v>
      </c>
      <c r="AB2" s="20">
        <v>61681</v>
      </c>
      <c r="AC2" s="20">
        <v>6181</v>
      </c>
      <c r="AD2" s="20">
        <v>6270</v>
      </c>
      <c r="AE2" s="20">
        <v>6586</v>
      </c>
      <c r="AF2" s="20">
        <v>6700</v>
      </c>
      <c r="AG2" s="21">
        <v>6800</v>
      </c>
    </row>
    <row r="3" spans="1:33" ht="42" customHeight="1">
      <c r="A3" s="17"/>
      <c r="B3" s="754"/>
      <c r="C3" s="703"/>
      <c r="D3" s="741"/>
      <c r="E3" s="743"/>
      <c r="F3" s="744"/>
      <c r="G3" s="746"/>
      <c r="H3" s="706"/>
      <c r="I3" s="707"/>
      <c r="J3" s="706"/>
      <c r="K3" s="698"/>
      <c r="L3" s="699"/>
      <c r="M3" s="697"/>
      <c r="N3" s="698"/>
      <c r="O3" s="699"/>
      <c r="P3" s="687"/>
      <c r="Q3" s="18"/>
      <c r="R3" s="22" t="s">
        <v>468</v>
      </c>
      <c r="S3" s="23" t="s">
        <v>374</v>
      </c>
      <c r="T3" s="23" t="s">
        <v>72</v>
      </c>
      <c r="U3" s="23" t="s">
        <v>449</v>
      </c>
      <c r="V3" s="23" t="s">
        <v>444</v>
      </c>
      <c r="W3" s="23" t="s">
        <v>452</v>
      </c>
      <c r="X3" s="24" t="s">
        <v>75</v>
      </c>
      <c r="Y3" s="24" t="s">
        <v>39</v>
      </c>
      <c r="Z3" s="726" t="s">
        <v>113</v>
      </c>
      <c r="AA3" s="22" t="s">
        <v>67</v>
      </c>
      <c r="AB3" s="382" t="s">
        <v>73</v>
      </c>
      <c r="AC3" s="23" t="s">
        <v>69</v>
      </c>
      <c r="AD3" s="23" t="s">
        <v>445</v>
      </c>
      <c r="AE3" s="23" t="s">
        <v>71</v>
      </c>
      <c r="AF3" s="23" t="s">
        <v>40</v>
      </c>
      <c r="AG3" s="24" t="s">
        <v>363</v>
      </c>
    </row>
    <row r="4" spans="1:33" ht="66.75" customHeight="1">
      <c r="A4" s="25"/>
      <c r="B4" s="750" t="str">
        <f>CONCATENATE("Année scolaire : ",Garde!C11)</f>
        <v>Année scolaire : 2026-2027</v>
      </c>
      <c r="C4" s="751"/>
      <c r="D4" s="752"/>
      <c r="E4" s="747" t="s">
        <v>55</v>
      </c>
      <c r="F4" s="717"/>
      <c r="G4" s="26" t="s">
        <v>356</v>
      </c>
      <c r="H4" s="27" t="s">
        <v>457</v>
      </c>
      <c r="I4" s="409" t="s">
        <v>456</v>
      </c>
      <c r="J4" s="28" t="s">
        <v>5</v>
      </c>
      <c r="K4" s="29" t="s">
        <v>6</v>
      </c>
      <c r="L4" s="30" t="s">
        <v>7</v>
      </c>
      <c r="M4" s="28" t="s">
        <v>5</v>
      </c>
      <c r="N4" s="29" t="s">
        <v>6</v>
      </c>
      <c r="O4" s="30" t="s">
        <v>7</v>
      </c>
      <c r="P4" s="31"/>
      <c r="Q4" s="18"/>
      <c r="R4" s="32" t="s">
        <v>458</v>
      </c>
      <c r="S4" s="33" t="s">
        <v>447</v>
      </c>
      <c r="T4" s="33" t="s">
        <v>448</v>
      </c>
      <c r="U4" s="33" t="s">
        <v>450</v>
      </c>
      <c r="V4" s="33" t="s">
        <v>451</v>
      </c>
      <c r="W4" s="33" t="s">
        <v>453</v>
      </c>
      <c r="X4" s="34" t="s">
        <v>454</v>
      </c>
      <c r="Y4" s="34" t="s">
        <v>41</v>
      </c>
      <c r="Z4" s="726"/>
      <c r="AA4" s="32" t="s">
        <v>446</v>
      </c>
      <c r="AB4" s="33" t="s">
        <v>459</v>
      </c>
      <c r="AC4" s="33" t="s">
        <v>460</v>
      </c>
      <c r="AD4" s="33" t="s">
        <v>461</v>
      </c>
      <c r="AE4" s="33" t="s">
        <v>462</v>
      </c>
      <c r="AF4" s="33" t="s">
        <v>463</v>
      </c>
      <c r="AG4" s="34" t="s">
        <v>464</v>
      </c>
    </row>
    <row r="5" spans="1:33" ht="11.85" customHeight="1" thickBot="1">
      <c r="A5" s="18"/>
      <c r="B5" s="35" t="s">
        <v>8</v>
      </c>
      <c r="C5" s="36" t="s">
        <v>9</v>
      </c>
      <c r="D5" s="37" t="s">
        <v>10</v>
      </c>
      <c r="E5" s="736" t="s">
        <v>11</v>
      </c>
      <c r="F5" s="737"/>
      <c r="G5" s="38" t="s">
        <v>12</v>
      </c>
      <c r="H5" s="39" t="s">
        <v>13</v>
      </c>
      <c r="I5" s="40" t="s">
        <v>14</v>
      </c>
      <c r="J5" s="41" t="s">
        <v>15</v>
      </c>
      <c r="K5" s="42" t="s">
        <v>16</v>
      </c>
      <c r="L5" s="43" t="s">
        <v>17</v>
      </c>
      <c r="M5" s="41" t="s">
        <v>18</v>
      </c>
      <c r="N5" s="42" t="s">
        <v>19</v>
      </c>
      <c r="O5" s="43" t="s">
        <v>20</v>
      </c>
      <c r="P5" s="44" t="s">
        <v>21</v>
      </c>
      <c r="Q5" s="18"/>
      <c r="R5" s="45" t="s">
        <v>57</v>
      </c>
      <c r="S5" s="46" t="s">
        <v>42</v>
      </c>
      <c r="T5" s="46" t="s">
        <v>43</v>
      </c>
      <c r="U5" s="46" t="s">
        <v>44</v>
      </c>
      <c r="V5" s="41" t="s">
        <v>45</v>
      </c>
      <c r="W5" s="41" t="s">
        <v>46</v>
      </c>
      <c r="X5" s="41" t="s">
        <v>47</v>
      </c>
      <c r="Y5" s="47" t="s">
        <v>48</v>
      </c>
      <c r="Z5" s="726"/>
      <c r="AA5" s="45" t="s">
        <v>49</v>
      </c>
      <c r="AB5" s="46" t="s">
        <v>50</v>
      </c>
      <c r="AC5" s="46" t="s">
        <v>51</v>
      </c>
      <c r="AD5" s="46" t="s">
        <v>52</v>
      </c>
      <c r="AE5" s="46" t="s">
        <v>53</v>
      </c>
      <c r="AF5" s="46" t="s">
        <v>54</v>
      </c>
      <c r="AG5" s="47" t="s">
        <v>329</v>
      </c>
    </row>
    <row r="6" spans="1:33" ht="24" customHeight="1" thickTop="1" thickBot="1">
      <c r="A6" s="18"/>
      <c r="B6" s="48"/>
      <c r="C6" s="49"/>
      <c r="D6" s="718" t="s">
        <v>22</v>
      </c>
      <c r="E6" s="719"/>
      <c r="F6" s="719"/>
      <c r="G6" s="720"/>
      <c r="H6" s="50">
        <f>'1'!H22</f>
        <v>0</v>
      </c>
      <c r="I6" s="51">
        <f>'1'!I22</f>
        <v>0</v>
      </c>
      <c r="J6" s="52">
        <f>'1'!J22</f>
        <v>0</v>
      </c>
      <c r="K6" s="53">
        <f>'1'!K22</f>
        <v>0</v>
      </c>
      <c r="L6" s="418">
        <f>'1'!L22</f>
        <v>0</v>
      </c>
      <c r="M6" s="54">
        <f>'1'!M22</f>
        <v>0</v>
      </c>
      <c r="N6" s="53">
        <f>'1'!N22</f>
        <v>0</v>
      </c>
      <c r="O6" s="419">
        <f>'1'!O22</f>
        <v>0</v>
      </c>
      <c r="P6" s="55">
        <f>SUM(L6+O6)</f>
        <v>0</v>
      </c>
      <c r="Q6" s="18"/>
      <c r="R6" s="261">
        <f>'1'!R22</f>
        <v>0</v>
      </c>
      <c r="S6" s="262">
        <f>'1'!S22</f>
        <v>0</v>
      </c>
      <c r="T6" s="262">
        <f>'1'!T22</f>
        <v>0</v>
      </c>
      <c r="U6" s="262">
        <f>'1'!U22</f>
        <v>0</v>
      </c>
      <c r="V6" s="262">
        <f>'1'!V22</f>
        <v>0</v>
      </c>
      <c r="W6" s="262">
        <f>'1'!W22</f>
        <v>0</v>
      </c>
      <c r="X6" s="263">
        <f>'1'!X22</f>
        <v>0</v>
      </c>
      <c r="Y6" s="51">
        <f>'1'!Y22</f>
        <v>0</v>
      </c>
      <c r="Z6" s="726"/>
      <c r="AA6" s="261">
        <f>'1'!AA22</f>
        <v>0</v>
      </c>
      <c r="AB6" s="262">
        <f>'1'!AB22</f>
        <v>0</v>
      </c>
      <c r="AC6" s="262">
        <f>'1'!AC22</f>
        <v>0</v>
      </c>
      <c r="AD6" s="262">
        <f>'1'!AD22</f>
        <v>0</v>
      </c>
      <c r="AE6" s="262">
        <f>'1'!AE22</f>
        <v>0</v>
      </c>
      <c r="AF6" s="262">
        <f>'1'!AF22</f>
        <v>0</v>
      </c>
      <c r="AG6" s="263">
        <f>'1'!AG22</f>
        <v>0</v>
      </c>
    </row>
    <row r="7" spans="1:33" ht="23.1" customHeight="1" thickTop="1">
      <c r="A7" s="63" t="s">
        <v>23</v>
      </c>
      <c r="B7" s="64">
        <f>'1'!B21+1</f>
        <v>16</v>
      </c>
      <c r="C7" s="521"/>
      <c r="D7" s="122"/>
      <c r="E7" s="729"/>
      <c r="F7" s="730"/>
      <c r="G7" s="492"/>
      <c r="H7" s="124"/>
      <c r="I7" s="125"/>
      <c r="J7" s="126"/>
      <c r="K7" s="127"/>
      <c r="L7" s="72">
        <f t="shared" ref="L7:L21" si="0">L6+J7-K7</f>
        <v>0</v>
      </c>
      <c r="M7" s="133"/>
      <c r="N7" s="127"/>
      <c r="O7" s="74">
        <f t="shared" ref="O7:O21" si="1">O6+M7-N7</f>
        <v>0</v>
      </c>
      <c r="P7" s="75">
        <f t="shared" ref="P7:P21" si="2">L7+O7</f>
        <v>0</v>
      </c>
      <c r="Q7" s="63" t="s">
        <v>23</v>
      </c>
      <c r="R7" s="264"/>
      <c r="S7" s="265"/>
      <c r="T7" s="265"/>
      <c r="U7" s="265"/>
      <c r="V7" s="265"/>
      <c r="W7" s="265"/>
      <c r="X7" s="266"/>
      <c r="Y7" s="125"/>
      <c r="Z7" s="79" t="str">
        <f t="shared" ref="Z7:Z21" si="3">IF(H7+I7+J7+K7+M7+N7=0," ",IF(OR(AND(H7&lt;&gt;0,I7=0,J7+M7+SUM(AA7:AG7)=H7),AND(I7&lt;&gt;0,H7=0,K7+N7=I7),AND(H7=0,I7=0,K7+N7&lt;&gt;0,K7+N7=SUM(AA7:AG7)),AND(H7=0,I7=0,J7+M7&lt;&gt;0,J7+M7=SUM(R7:Y7)),AND(H7=0,I7=0,M7=0,N7&lt;&gt;0,N7=J7),AND(H7=0,I7=0,M7&lt;&gt;0,N7=0,M7=K7)),"ok","??"))</f>
        <v xml:space="preserve"> </v>
      </c>
      <c r="AA7" s="264"/>
      <c r="AB7" s="265"/>
      <c r="AC7" s="265"/>
      <c r="AD7" s="265"/>
      <c r="AE7" s="265"/>
      <c r="AF7" s="265"/>
      <c r="AG7" s="266"/>
    </row>
    <row r="8" spans="1:33" ht="23.1" customHeight="1">
      <c r="A8" s="63" t="s">
        <v>24</v>
      </c>
      <c r="B8" s="64">
        <f t="shared" ref="B8:B21" si="4">B7+1</f>
        <v>17</v>
      </c>
      <c r="C8" s="521"/>
      <c r="D8" s="128"/>
      <c r="E8" s="729"/>
      <c r="F8" s="730"/>
      <c r="G8" s="129"/>
      <c r="H8" s="124"/>
      <c r="I8" s="125"/>
      <c r="J8" s="126"/>
      <c r="K8" s="127"/>
      <c r="L8" s="72">
        <f t="shared" si="0"/>
        <v>0</v>
      </c>
      <c r="M8" s="133"/>
      <c r="N8" s="127"/>
      <c r="O8" s="74">
        <f t="shared" si="1"/>
        <v>0</v>
      </c>
      <c r="P8" s="75">
        <f t="shared" si="2"/>
        <v>0</v>
      </c>
      <c r="Q8" s="63" t="s">
        <v>24</v>
      </c>
      <c r="R8" s="267"/>
      <c r="S8" s="268"/>
      <c r="T8" s="269"/>
      <c r="U8" s="269"/>
      <c r="V8" s="269"/>
      <c r="W8" s="270"/>
      <c r="X8" s="273"/>
      <c r="Y8" s="125"/>
      <c r="Z8" s="79" t="str">
        <f t="shared" si="3"/>
        <v xml:space="preserve"> </v>
      </c>
      <c r="AA8" s="267"/>
      <c r="AB8" s="269"/>
      <c r="AC8" s="269"/>
      <c r="AD8" s="269"/>
      <c r="AE8" s="269"/>
      <c r="AF8" s="269"/>
      <c r="AG8" s="273"/>
    </row>
    <row r="9" spans="1:33" ht="23.1" customHeight="1">
      <c r="A9" s="63" t="s">
        <v>25</v>
      </c>
      <c r="B9" s="64">
        <f t="shared" si="4"/>
        <v>18</v>
      </c>
      <c r="C9" s="521"/>
      <c r="D9" s="128"/>
      <c r="E9" s="729"/>
      <c r="F9" s="730"/>
      <c r="G9" s="492"/>
      <c r="H9" s="124"/>
      <c r="I9" s="125"/>
      <c r="J9" s="126"/>
      <c r="K9" s="127"/>
      <c r="L9" s="72">
        <f t="shared" si="0"/>
        <v>0</v>
      </c>
      <c r="M9" s="133"/>
      <c r="N9" s="127"/>
      <c r="O9" s="74">
        <f t="shared" si="1"/>
        <v>0</v>
      </c>
      <c r="P9" s="75">
        <f t="shared" si="2"/>
        <v>0</v>
      </c>
      <c r="Q9" s="63" t="s">
        <v>25</v>
      </c>
      <c r="R9" s="264"/>
      <c r="S9" s="271"/>
      <c r="T9" s="265"/>
      <c r="U9" s="265"/>
      <c r="V9" s="265"/>
      <c r="W9" s="133"/>
      <c r="X9" s="266"/>
      <c r="Y9" s="125"/>
      <c r="Z9" s="79" t="str">
        <f t="shared" si="3"/>
        <v xml:space="preserve"> </v>
      </c>
      <c r="AA9" s="264"/>
      <c r="AB9" s="265"/>
      <c r="AC9" s="265"/>
      <c r="AD9" s="265"/>
      <c r="AE9" s="265"/>
      <c r="AF9" s="265"/>
      <c r="AG9" s="266"/>
    </row>
    <row r="10" spans="1:33" ht="23.1" customHeight="1">
      <c r="A10" s="63" t="s">
        <v>26</v>
      </c>
      <c r="B10" s="64">
        <f t="shared" si="4"/>
        <v>19</v>
      </c>
      <c r="C10" s="521"/>
      <c r="D10" s="128"/>
      <c r="E10" s="729"/>
      <c r="F10" s="730"/>
      <c r="G10" s="129"/>
      <c r="H10" s="124"/>
      <c r="I10" s="125"/>
      <c r="J10" s="126"/>
      <c r="K10" s="127"/>
      <c r="L10" s="72">
        <f t="shared" si="0"/>
        <v>0</v>
      </c>
      <c r="M10" s="133"/>
      <c r="N10" s="127"/>
      <c r="O10" s="74">
        <f t="shared" si="1"/>
        <v>0</v>
      </c>
      <c r="P10" s="75">
        <f t="shared" si="2"/>
        <v>0</v>
      </c>
      <c r="Q10" s="63" t="s">
        <v>26</v>
      </c>
      <c r="R10" s="264"/>
      <c r="S10" s="271"/>
      <c r="T10" s="265"/>
      <c r="U10" s="265"/>
      <c r="V10" s="265"/>
      <c r="W10" s="133"/>
      <c r="X10" s="266"/>
      <c r="Y10" s="125"/>
      <c r="Z10" s="79" t="str">
        <f t="shared" si="3"/>
        <v xml:space="preserve"> </v>
      </c>
      <c r="AA10" s="264"/>
      <c r="AB10" s="265"/>
      <c r="AC10" s="265"/>
      <c r="AD10" s="265"/>
      <c r="AE10" s="265"/>
      <c r="AF10" s="265"/>
      <c r="AG10" s="266"/>
    </row>
    <row r="11" spans="1:33" ht="23.1" customHeight="1">
      <c r="A11" s="63" t="s">
        <v>27</v>
      </c>
      <c r="B11" s="64">
        <f t="shared" si="4"/>
        <v>20</v>
      </c>
      <c r="C11" s="521"/>
      <c r="D11" s="128"/>
      <c r="E11" s="729"/>
      <c r="F11" s="730"/>
      <c r="G11" s="492"/>
      <c r="H11" s="124"/>
      <c r="I11" s="125"/>
      <c r="J11" s="126"/>
      <c r="K11" s="127"/>
      <c r="L11" s="72">
        <f t="shared" si="0"/>
        <v>0</v>
      </c>
      <c r="M11" s="133"/>
      <c r="N11" s="127"/>
      <c r="O11" s="74">
        <f t="shared" si="1"/>
        <v>0</v>
      </c>
      <c r="P11" s="75">
        <f t="shared" si="2"/>
        <v>0</v>
      </c>
      <c r="Q11" s="63" t="s">
        <v>27</v>
      </c>
      <c r="R11" s="264"/>
      <c r="S11" s="271"/>
      <c r="T11" s="265"/>
      <c r="U11" s="265"/>
      <c r="V11" s="265"/>
      <c r="W11" s="133"/>
      <c r="X11" s="266"/>
      <c r="Y11" s="125"/>
      <c r="Z11" s="79" t="str">
        <f t="shared" si="3"/>
        <v xml:space="preserve"> </v>
      </c>
      <c r="AA11" s="264"/>
      <c r="AB11" s="265"/>
      <c r="AC11" s="265"/>
      <c r="AD11" s="265"/>
      <c r="AE11" s="265"/>
      <c r="AF11" s="265"/>
      <c r="AG11" s="266"/>
    </row>
    <row r="12" spans="1:33" ht="23.1" customHeight="1">
      <c r="A12" s="63" t="s">
        <v>28</v>
      </c>
      <c r="B12" s="64">
        <f t="shared" si="4"/>
        <v>21</v>
      </c>
      <c r="C12" s="521"/>
      <c r="D12" s="459"/>
      <c r="E12" s="729"/>
      <c r="F12" s="730"/>
      <c r="G12" s="131"/>
      <c r="H12" s="124"/>
      <c r="I12" s="125"/>
      <c r="J12" s="126"/>
      <c r="K12" s="127"/>
      <c r="L12" s="72">
        <f t="shared" si="0"/>
        <v>0</v>
      </c>
      <c r="M12" s="133"/>
      <c r="N12" s="127"/>
      <c r="O12" s="74">
        <f t="shared" si="1"/>
        <v>0</v>
      </c>
      <c r="P12" s="75">
        <f t="shared" si="2"/>
        <v>0</v>
      </c>
      <c r="Q12" s="63" t="s">
        <v>28</v>
      </c>
      <c r="R12" s="264"/>
      <c r="S12" s="271"/>
      <c r="T12" s="265"/>
      <c r="U12" s="265"/>
      <c r="V12" s="265"/>
      <c r="W12" s="133"/>
      <c r="X12" s="266"/>
      <c r="Y12" s="125"/>
      <c r="Z12" s="79" t="str">
        <f t="shared" si="3"/>
        <v xml:space="preserve"> </v>
      </c>
      <c r="AA12" s="264"/>
      <c r="AB12" s="265"/>
      <c r="AC12" s="265"/>
      <c r="AD12" s="265"/>
      <c r="AE12" s="265"/>
      <c r="AF12" s="265"/>
      <c r="AG12" s="266"/>
    </row>
    <row r="13" spans="1:33" ht="23.1" customHeight="1">
      <c r="A13" s="63" t="s">
        <v>29</v>
      </c>
      <c r="B13" s="64">
        <f t="shared" si="4"/>
        <v>22</v>
      </c>
      <c r="C13" s="521"/>
      <c r="D13" s="128"/>
      <c r="E13" s="729"/>
      <c r="F13" s="730"/>
      <c r="G13" s="492"/>
      <c r="H13" s="124"/>
      <c r="I13" s="125"/>
      <c r="J13" s="126"/>
      <c r="K13" s="127"/>
      <c r="L13" s="72">
        <f t="shared" si="0"/>
        <v>0</v>
      </c>
      <c r="M13" s="133"/>
      <c r="N13" s="127"/>
      <c r="O13" s="74">
        <f t="shared" si="1"/>
        <v>0</v>
      </c>
      <c r="P13" s="75">
        <f t="shared" si="2"/>
        <v>0</v>
      </c>
      <c r="Q13" s="63" t="s">
        <v>29</v>
      </c>
      <c r="R13" s="264"/>
      <c r="S13" s="271"/>
      <c r="T13" s="265"/>
      <c r="U13" s="265"/>
      <c r="V13" s="265"/>
      <c r="W13" s="133"/>
      <c r="X13" s="266"/>
      <c r="Y13" s="125"/>
      <c r="Z13" s="79" t="str">
        <f t="shared" si="3"/>
        <v xml:space="preserve"> </v>
      </c>
      <c r="AA13" s="264"/>
      <c r="AB13" s="265"/>
      <c r="AC13" s="265"/>
      <c r="AD13" s="265"/>
      <c r="AE13" s="265"/>
      <c r="AF13" s="265"/>
      <c r="AG13" s="266"/>
    </row>
    <row r="14" spans="1:33" ht="23.1" customHeight="1">
      <c r="A14" s="63" t="s">
        <v>30</v>
      </c>
      <c r="B14" s="64">
        <f t="shared" si="4"/>
        <v>23</v>
      </c>
      <c r="C14" s="521"/>
      <c r="D14" s="128"/>
      <c r="E14" s="729"/>
      <c r="F14" s="730"/>
      <c r="G14" s="131"/>
      <c r="H14" s="124"/>
      <c r="I14" s="125"/>
      <c r="J14" s="126"/>
      <c r="K14" s="127"/>
      <c r="L14" s="72">
        <f t="shared" si="0"/>
        <v>0</v>
      </c>
      <c r="M14" s="133"/>
      <c r="N14" s="127"/>
      <c r="O14" s="74">
        <f t="shared" si="1"/>
        <v>0</v>
      </c>
      <c r="P14" s="75">
        <f t="shared" si="2"/>
        <v>0</v>
      </c>
      <c r="Q14" s="63" t="s">
        <v>30</v>
      </c>
      <c r="R14" s="264"/>
      <c r="S14" s="271"/>
      <c r="T14" s="265"/>
      <c r="U14" s="265"/>
      <c r="V14" s="265"/>
      <c r="W14" s="133"/>
      <c r="X14" s="266"/>
      <c r="Y14" s="125"/>
      <c r="Z14" s="79" t="str">
        <f t="shared" si="3"/>
        <v xml:space="preserve"> </v>
      </c>
      <c r="AA14" s="264"/>
      <c r="AB14" s="265"/>
      <c r="AC14" s="265"/>
      <c r="AD14" s="265"/>
      <c r="AE14" s="265"/>
      <c r="AF14" s="265"/>
      <c r="AG14" s="266"/>
    </row>
    <row r="15" spans="1:33" ht="23.1" customHeight="1">
      <c r="A15" s="63" t="s">
        <v>31</v>
      </c>
      <c r="B15" s="64">
        <f t="shared" si="4"/>
        <v>24</v>
      </c>
      <c r="C15" s="521"/>
      <c r="D15" s="128"/>
      <c r="E15" s="729"/>
      <c r="F15" s="730"/>
      <c r="G15" s="492"/>
      <c r="H15" s="124"/>
      <c r="I15" s="125"/>
      <c r="J15" s="126"/>
      <c r="K15" s="127"/>
      <c r="L15" s="72">
        <f t="shared" si="0"/>
        <v>0</v>
      </c>
      <c r="M15" s="133"/>
      <c r="N15" s="127"/>
      <c r="O15" s="74">
        <f t="shared" si="1"/>
        <v>0</v>
      </c>
      <c r="P15" s="75">
        <f t="shared" si="2"/>
        <v>0</v>
      </c>
      <c r="Q15" s="63" t="s">
        <v>31</v>
      </c>
      <c r="R15" s="264"/>
      <c r="S15" s="271"/>
      <c r="T15" s="265"/>
      <c r="U15" s="265"/>
      <c r="V15" s="265"/>
      <c r="W15" s="133"/>
      <c r="X15" s="266"/>
      <c r="Y15" s="125"/>
      <c r="Z15" s="79" t="str">
        <f t="shared" si="3"/>
        <v xml:space="preserve"> </v>
      </c>
      <c r="AA15" s="264"/>
      <c r="AB15" s="265"/>
      <c r="AC15" s="265"/>
      <c r="AD15" s="265"/>
      <c r="AE15" s="265"/>
      <c r="AF15" s="265"/>
      <c r="AG15" s="266"/>
    </row>
    <row r="16" spans="1:33" ht="23.1" customHeight="1">
      <c r="A16" s="63" t="s">
        <v>32</v>
      </c>
      <c r="B16" s="64">
        <f t="shared" si="4"/>
        <v>25</v>
      </c>
      <c r="C16" s="521"/>
      <c r="D16" s="128"/>
      <c r="E16" s="729"/>
      <c r="F16" s="730"/>
      <c r="G16" s="131"/>
      <c r="H16" s="124"/>
      <c r="I16" s="125"/>
      <c r="J16" s="126"/>
      <c r="K16" s="127"/>
      <c r="L16" s="72">
        <f t="shared" si="0"/>
        <v>0</v>
      </c>
      <c r="M16" s="133"/>
      <c r="N16" s="127"/>
      <c r="O16" s="74">
        <f t="shared" si="1"/>
        <v>0</v>
      </c>
      <c r="P16" s="75">
        <f t="shared" si="2"/>
        <v>0</v>
      </c>
      <c r="Q16" s="63" t="s">
        <v>32</v>
      </c>
      <c r="R16" s="264"/>
      <c r="S16" s="271"/>
      <c r="T16" s="265"/>
      <c r="U16" s="265"/>
      <c r="V16" s="265"/>
      <c r="W16" s="133"/>
      <c r="X16" s="266"/>
      <c r="Y16" s="125"/>
      <c r="Z16" s="79" t="str">
        <f t="shared" si="3"/>
        <v xml:space="preserve"> </v>
      </c>
      <c r="AA16" s="264"/>
      <c r="AB16" s="265"/>
      <c r="AC16" s="265"/>
      <c r="AD16" s="265"/>
      <c r="AE16" s="265"/>
      <c r="AF16" s="265"/>
      <c r="AG16" s="266"/>
    </row>
    <row r="17" spans="1:33" ht="23.1" customHeight="1">
      <c r="A17" s="63" t="s">
        <v>33</v>
      </c>
      <c r="B17" s="64">
        <f t="shared" si="4"/>
        <v>26</v>
      </c>
      <c r="C17" s="521"/>
      <c r="D17" s="128"/>
      <c r="E17" s="729"/>
      <c r="F17" s="730"/>
      <c r="G17" s="492"/>
      <c r="H17" s="124"/>
      <c r="I17" s="125"/>
      <c r="J17" s="126"/>
      <c r="K17" s="127"/>
      <c r="L17" s="72">
        <f t="shared" si="0"/>
        <v>0</v>
      </c>
      <c r="M17" s="133"/>
      <c r="N17" s="127"/>
      <c r="O17" s="74">
        <f t="shared" si="1"/>
        <v>0</v>
      </c>
      <c r="P17" s="75">
        <f t="shared" si="2"/>
        <v>0</v>
      </c>
      <c r="Q17" s="63" t="s">
        <v>33</v>
      </c>
      <c r="R17" s="264"/>
      <c r="S17" s="271"/>
      <c r="T17" s="265"/>
      <c r="U17" s="265"/>
      <c r="V17" s="265"/>
      <c r="W17" s="133"/>
      <c r="X17" s="266"/>
      <c r="Y17" s="125"/>
      <c r="Z17" s="79" t="str">
        <f t="shared" si="3"/>
        <v xml:space="preserve"> </v>
      </c>
      <c r="AA17" s="264"/>
      <c r="AB17" s="265"/>
      <c r="AC17" s="265"/>
      <c r="AD17" s="265"/>
      <c r="AE17" s="265"/>
      <c r="AF17" s="265"/>
      <c r="AG17" s="266"/>
    </row>
    <row r="18" spans="1:33" ht="23.1" customHeight="1">
      <c r="A18" s="63" t="s">
        <v>34</v>
      </c>
      <c r="B18" s="64">
        <f t="shared" si="4"/>
        <v>27</v>
      </c>
      <c r="C18" s="521"/>
      <c r="D18" s="128"/>
      <c r="E18" s="729"/>
      <c r="F18" s="730"/>
      <c r="G18" s="131"/>
      <c r="H18" s="124"/>
      <c r="I18" s="125"/>
      <c r="J18" s="126"/>
      <c r="K18" s="127"/>
      <c r="L18" s="72">
        <f t="shared" si="0"/>
        <v>0</v>
      </c>
      <c r="M18" s="133"/>
      <c r="N18" s="127"/>
      <c r="O18" s="74">
        <f t="shared" si="1"/>
        <v>0</v>
      </c>
      <c r="P18" s="75">
        <f t="shared" si="2"/>
        <v>0</v>
      </c>
      <c r="Q18" s="63" t="s">
        <v>34</v>
      </c>
      <c r="R18" s="264"/>
      <c r="S18" s="271"/>
      <c r="T18" s="265"/>
      <c r="U18" s="265"/>
      <c r="V18" s="265"/>
      <c r="W18" s="133"/>
      <c r="X18" s="266"/>
      <c r="Y18" s="125"/>
      <c r="Z18" s="79" t="str">
        <f t="shared" si="3"/>
        <v xml:space="preserve"> </v>
      </c>
      <c r="AA18" s="264"/>
      <c r="AB18" s="265"/>
      <c r="AC18" s="265"/>
      <c r="AD18" s="265"/>
      <c r="AE18" s="265"/>
      <c r="AF18" s="265"/>
      <c r="AG18" s="266"/>
    </row>
    <row r="19" spans="1:33" ht="23.1" customHeight="1">
      <c r="A19" s="63" t="s">
        <v>35</v>
      </c>
      <c r="B19" s="64">
        <f t="shared" si="4"/>
        <v>28</v>
      </c>
      <c r="C19" s="521"/>
      <c r="D19" s="128"/>
      <c r="E19" s="729"/>
      <c r="F19" s="730"/>
      <c r="G19" s="492"/>
      <c r="H19" s="124"/>
      <c r="I19" s="125"/>
      <c r="J19" s="126"/>
      <c r="K19" s="127"/>
      <c r="L19" s="72">
        <f t="shared" si="0"/>
        <v>0</v>
      </c>
      <c r="M19" s="133"/>
      <c r="N19" s="127"/>
      <c r="O19" s="74">
        <f t="shared" si="1"/>
        <v>0</v>
      </c>
      <c r="P19" s="75">
        <f t="shared" si="2"/>
        <v>0</v>
      </c>
      <c r="Q19" s="63" t="s">
        <v>35</v>
      </c>
      <c r="R19" s="264"/>
      <c r="S19" s="271"/>
      <c r="T19" s="265"/>
      <c r="U19" s="265"/>
      <c r="V19" s="265"/>
      <c r="W19" s="133"/>
      <c r="X19" s="266"/>
      <c r="Y19" s="125"/>
      <c r="Z19" s="79" t="str">
        <f t="shared" si="3"/>
        <v xml:space="preserve"> </v>
      </c>
      <c r="AA19" s="264"/>
      <c r="AB19" s="265"/>
      <c r="AC19" s="265"/>
      <c r="AD19" s="265"/>
      <c r="AE19" s="265"/>
      <c r="AF19" s="265"/>
      <c r="AG19" s="266"/>
    </row>
    <row r="20" spans="1:33" ht="23.1" customHeight="1">
      <c r="A20" s="63" t="s">
        <v>36</v>
      </c>
      <c r="B20" s="64">
        <f t="shared" si="4"/>
        <v>29</v>
      </c>
      <c r="C20" s="521"/>
      <c r="D20" s="460"/>
      <c r="E20" s="729"/>
      <c r="F20" s="730"/>
      <c r="G20" s="131"/>
      <c r="H20" s="124"/>
      <c r="I20" s="125"/>
      <c r="J20" s="126"/>
      <c r="K20" s="127"/>
      <c r="L20" s="72">
        <f t="shared" si="0"/>
        <v>0</v>
      </c>
      <c r="M20" s="133"/>
      <c r="N20" s="127"/>
      <c r="O20" s="74">
        <f t="shared" si="1"/>
        <v>0</v>
      </c>
      <c r="P20" s="75">
        <f t="shared" si="2"/>
        <v>0</v>
      </c>
      <c r="Q20" s="63" t="s">
        <v>36</v>
      </c>
      <c r="R20" s="264"/>
      <c r="S20" s="271"/>
      <c r="T20" s="265"/>
      <c r="U20" s="265"/>
      <c r="V20" s="265"/>
      <c r="W20" s="133"/>
      <c r="X20" s="266"/>
      <c r="Y20" s="125"/>
      <c r="Z20" s="79" t="str">
        <f t="shared" si="3"/>
        <v xml:space="preserve"> </v>
      </c>
      <c r="AA20" s="264"/>
      <c r="AB20" s="265"/>
      <c r="AC20" s="265"/>
      <c r="AD20" s="265"/>
      <c r="AE20" s="265"/>
      <c r="AF20" s="265"/>
      <c r="AG20" s="266"/>
    </row>
    <row r="21" spans="1:33" ht="23.1" customHeight="1" thickBot="1">
      <c r="A21" s="63" t="s">
        <v>37</v>
      </c>
      <c r="B21" s="64">
        <f t="shared" si="4"/>
        <v>30</v>
      </c>
      <c r="C21" s="521"/>
      <c r="D21" s="461"/>
      <c r="E21" s="738"/>
      <c r="F21" s="739"/>
      <c r="G21" s="492"/>
      <c r="H21" s="124"/>
      <c r="I21" s="125"/>
      <c r="J21" s="126"/>
      <c r="K21" s="127"/>
      <c r="L21" s="72">
        <f t="shared" si="0"/>
        <v>0</v>
      </c>
      <c r="M21" s="133"/>
      <c r="N21" s="127"/>
      <c r="O21" s="74">
        <f t="shared" si="1"/>
        <v>0</v>
      </c>
      <c r="P21" s="75">
        <f t="shared" si="2"/>
        <v>0</v>
      </c>
      <c r="Q21" s="63" t="s">
        <v>37</v>
      </c>
      <c r="R21" s="264"/>
      <c r="S21" s="271"/>
      <c r="T21" s="265"/>
      <c r="U21" s="265"/>
      <c r="V21" s="265"/>
      <c r="W21" s="133"/>
      <c r="X21" s="266"/>
      <c r="Y21" s="125"/>
      <c r="Z21" s="79" t="str">
        <f t="shared" si="3"/>
        <v xml:space="preserve"> </v>
      </c>
      <c r="AA21" s="264"/>
      <c r="AB21" s="265"/>
      <c r="AC21" s="265"/>
      <c r="AD21" s="265"/>
      <c r="AE21" s="265"/>
      <c r="AF21" s="265"/>
      <c r="AG21" s="266"/>
    </row>
    <row r="22" spans="1:33" ht="24" customHeight="1" thickTop="1" thickBot="1">
      <c r="A22" s="18"/>
      <c r="B22" s="748" t="s">
        <v>97</v>
      </c>
      <c r="C22" s="749"/>
      <c r="D22" s="100"/>
      <c r="E22" s="99"/>
      <c r="F22" s="100" t="s">
        <v>38</v>
      </c>
      <c r="G22" s="101"/>
      <c r="H22" s="102">
        <f>SUM(H6:H21)</f>
        <v>0</v>
      </c>
      <c r="I22" s="102">
        <f>SUM(I6:I21)</f>
        <v>0</v>
      </c>
      <c r="J22" s="102">
        <f>SUM(J6:J21)</f>
        <v>0</v>
      </c>
      <c r="K22" s="102">
        <f>SUM(K6:K21)</f>
        <v>0</v>
      </c>
      <c r="L22" s="102">
        <f>L21</f>
        <v>0</v>
      </c>
      <c r="M22" s="102">
        <f>SUM(M6:M21)</f>
        <v>0</v>
      </c>
      <c r="N22" s="102">
        <f>SUM(N6:N21)</f>
        <v>0</v>
      </c>
      <c r="O22" s="102">
        <f>O21</f>
        <v>0</v>
      </c>
      <c r="P22" s="103">
        <f>SUM(L22+O22)</f>
        <v>0</v>
      </c>
      <c r="Q22" s="104"/>
      <c r="R22" s="272">
        <f>SUM(R6:R21)</f>
        <v>0</v>
      </c>
      <c r="S22" s="272">
        <f t="shared" ref="S22:Y22" si="5">SUM(S6:S21)</f>
        <v>0</v>
      </c>
      <c r="T22" s="272">
        <f t="shared" si="5"/>
        <v>0</v>
      </c>
      <c r="U22" s="272">
        <f t="shared" si="5"/>
        <v>0</v>
      </c>
      <c r="V22" s="272">
        <f>SUM(V6:V21)</f>
        <v>0</v>
      </c>
      <c r="W22" s="272">
        <f>SUM(W6:W21)</f>
        <v>0</v>
      </c>
      <c r="X22" s="489">
        <f>SUM(X6:X21)</f>
        <v>0</v>
      </c>
      <c r="Y22" s="472">
        <f t="shared" si="5"/>
        <v>0</v>
      </c>
      <c r="Z22" s="106"/>
      <c r="AA22" s="272">
        <f>SUM(AA6:AA21)</f>
        <v>0</v>
      </c>
      <c r="AB22" s="272">
        <f t="shared" ref="AB22:AG22" si="6">SUM(AB6:AB21)</f>
        <v>0</v>
      </c>
      <c r="AC22" s="272">
        <f t="shared" si="6"/>
        <v>0</v>
      </c>
      <c r="AD22" s="272">
        <f t="shared" si="6"/>
        <v>0</v>
      </c>
      <c r="AE22" s="272">
        <f t="shared" si="6"/>
        <v>0</v>
      </c>
      <c r="AF22" s="272">
        <f t="shared" si="6"/>
        <v>0</v>
      </c>
      <c r="AG22" s="491">
        <f t="shared" si="6"/>
        <v>0</v>
      </c>
    </row>
    <row r="23" spans="1:33" s="488" customFormat="1" ht="15" customHeight="1" thickTop="1">
      <c r="A23" s="480"/>
      <c r="B23" s="481"/>
      <c r="C23" s="481"/>
      <c r="D23" s="482"/>
      <c r="E23" s="483"/>
      <c r="F23" s="482"/>
      <c r="G23" s="483"/>
      <c r="H23" s="484"/>
      <c r="I23" s="484"/>
      <c r="J23" s="484"/>
      <c r="K23" s="484"/>
      <c r="L23" s="484"/>
      <c r="M23" s="484"/>
      <c r="N23" s="484"/>
      <c r="O23" s="484"/>
      <c r="P23" s="484"/>
      <c r="Q23" s="485"/>
      <c r="R23" s="484"/>
      <c r="S23" s="484"/>
      <c r="T23" s="484"/>
      <c r="U23" s="484"/>
      <c r="V23" s="484"/>
      <c r="W23" s="484"/>
      <c r="X23" s="484"/>
      <c r="Y23" s="484"/>
      <c r="Z23" s="486"/>
      <c r="AA23" s="484"/>
      <c r="AB23" s="484"/>
      <c r="AC23" s="484"/>
      <c r="AD23" s="484"/>
      <c r="AE23" s="484"/>
      <c r="AF23" s="484"/>
      <c r="AG23" s="484"/>
    </row>
    <row r="24" spans="1:33" ht="18" hidden="1" customHeight="1">
      <c r="A24" s="18"/>
      <c r="B24" s="107"/>
      <c r="C24" s="107"/>
      <c r="D24" s="107"/>
      <c r="E24" s="107"/>
      <c r="F24" s="107"/>
      <c r="G24" s="107"/>
      <c r="H24" s="108" t="s">
        <v>111</v>
      </c>
      <c r="I24" s="108" t="s">
        <v>110</v>
      </c>
      <c r="J24" s="107"/>
      <c r="K24" s="107"/>
      <c r="L24" s="107"/>
      <c r="M24" s="107"/>
      <c r="N24" s="107"/>
      <c r="O24" s="107"/>
      <c r="P24" s="107"/>
      <c r="Q24" s="18"/>
      <c r="R24" s="15"/>
      <c r="S24" s="15"/>
      <c r="T24" s="15"/>
      <c r="U24" s="15"/>
      <c r="V24" s="15"/>
      <c r="W24" s="15"/>
      <c r="X24" s="15"/>
      <c r="Y24" s="15"/>
      <c r="Z24" s="60"/>
      <c r="AA24" s="15"/>
      <c r="AB24" s="15"/>
      <c r="AC24" s="15"/>
      <c r="AD24" s="15"/>
      <c r="AE24" s="15"/>
      <c r="AF24" s="15"/>
      <c r="AG24" s="15"/>
    </row>
    <row r="25" spans="1:33" ht="16.5" customHeight="1">
      <c r="A25" s="18"/>
      <c r="B25" s="61"/>
      <c r="C25" s="61"/>
      <c r="D25" s="109" t="s">
        <v>92</v>
      </c>
      <c r="E25" s="679">
        <f>SUM(J22+M22)</f>
        <v>0</v>
      </c>
      <c r="F25" s="680"/>
      <c r="G25" s="681"/>
      <c r="H25" s="110" t="str">
        <f>"(1)"</f>
        <v>(1)</v>
      </c>
      <c r="I25" s="15"/>
      <c r="J25" s="682" t="s">
        <v>93</v>
      </c>
      <c r="K25" s="677"/>
      <c r="L25" s="677"/>
      <c r="M25" s="679">
        <f>SUM(K22+N22)</f>
        <v>0</v>
      </c>
      <c r="N25" s="680"/>
      <c r="O25" s="681"/>
      <c r="P25" s="110" t="str">
        <f>"(2)"</f>
        <v>(2)</v>
      </c>
      <c r="Q25" s="18"/>
      <c r="R25" s="111"/>
      <c r="S25" s="676" t="s">
        <v>61</v>
      </c>
      <c r="T25" s="677"/>
      <c r="U25" s="678"/>
      <c r="V25" s="674">
        <f>SUM(R22:Y22)</f>
        <v>0</v>
      </c>
      <c r="W25" s="675"/>
      <c r="X25" s="110" t="str">
        <f>"(3)"</f>
        <v>(3)</v>
      </c>
      <c r="Y25" s="110" t="str">
        <f>"(3)"</f>
        <v>(3)</v>
      </c>
      <c r="Z25" s="112"/>
      <c r="AA25" s="113"/>
      <c r="AB25" s="682" t="s">
        <v>62</v>
      </c>
      <c r="AC25" s="677"/>
      <c r="AD25" s="683"/>
      <c r="AE25" s="674">
        <f>SUM(AA22:AG22)</f>
        <v>0</v>
      </c>
      <c r="AF25" s="675"/>
      <c r="AG25" s="110" t="str">
        <f>"(4)"</f>
        <v>(4)</v>
      </c>
    </row>
    <row r="26" spans="1:33" ht="15" hidden="1" customHeight="1">
      <c r="A26" s="18"/>
      <c r="B26" s="114"/>
      <c r="C26" s="114"/>
      <c r="D26" s="259">
        <f>'1'!D26+IF(G7&lt;&gt;0,J7,0)-IF(G7&lt;&gt;0,K7,0)+IF(G8&lt;&gt;0,J8,0)-IF(G8&lt;&gt;0,K8,0)+IF(G9&lt;&gt;0,J9,0)-IF(G9&lt;&gt;0,K9,0)+IF(G10&lt;&gt;0,J10,0)-IF(G10&lt;&gt;0,K10,0)+IF(G11&lt;&gt;0,J11,0)-IF(G11&lt;&gt;0,K11,0)+IF(G12&lt;&gt;0,J12,0)-IF(G12&lt;&gt;0,K12,0)+IF(G13&lt;&gt;0,J13,0)-IF(G13&lt;&gt;0,K13,0)+IF(G14&lt;&gt;0,J14,0)-IF(G14&lt;&gt;0,K14,0)+IF(G15&lt;&gt;0,J15,0)-IF(G15&lt;&gt;0,K15,0)+IF(G16&lt;&gt;0,J16,0)-IF(G16&lt;&gt;0,K16,0)+IF(G17&lt;&gt;0,J17,0)-IF(G17&lt;&gt;0,K17,0)+IF(G18&lt;&gt;0,J18,0)-IF(G18&lt;&gt;0,K18,0)+IF(G19&lt;&gt;0,J19,0)-IF(G19&lt;&gt;0,K19,0)+IF(G20&lt;&gt;0,J20,0)-IF(G20&lt;&gt;0,K20,0)+IF(G21&lt;&gt;0,J21,0)-IF(G21&lt;&gt;0,K21,0)</f>
        <v>0</v>
      </c>
      <c r="E26" s="684" t="s">
        <v>94</v>
      </c>
      <c r="F26" s="684"/>
      <c r="G26" s="684"/>
      <c r="H26" s="116"/>
      <c r="I26" s="116"/>
      <c r="J26" s="15"/>
      <c r="K26" s="15"/>
      <c r="L26" s="15"/>
      <c r="M26" s="684" t="s">
        <v>95</v>
      </c>
      <c r="N26" s="684"/>
      <c r="O26" s="684"/>
      <c r="P26" s="117"/>
      <c r="Q26" s="18"/>
      <c r="R26" s="18"/>
      <c r="S26" s="18"/>
      <c r="T26" s="118"/>
      <c r="U26" s="118"/>
      <c r="V26" s="685" t="s">
        <v>330</v>
      </c>
      <c r="W26" s="685"/>
      <c r="X26" s="381"/>
      <c r="Y26" s="15"/>
      <c r="Z26" s="119"/>
      <c r="AA26" s="18"/>
      <c r="AB26" s="18"/>
      <c r="AC26" s="18"/>
      <c r="AD26" s="18"/>
      <c r="AE26" s="684" t="s">
        <v>331</v>
      </c>
      <c r="AF26" s="684"/>
      <c r="AG26" s="15"/>
    </row>
    <row r="27" spans="1:33" ht="15.75" hidden="1">
      <c r="A27" s="15"/>
      <c r="B27" s="713" t="s">
        <v>97</v>
      </c>
      <c r="C27" s="713"/>
      <c r="D27" s="260" t="s">
        <v>361</v>
      </c>
      <c r="E27" s="711">
        <f>'16&gt;'!E27</f>
        <v>0</v>
      </c>
      <c r="F27" s="711"/>
      <c r="G27" s="711"/>
      <c r="H27" s="735" t="s">
        <v>112</v>
      </c>
      <c r="I27" s="735"/>
      <c r="J27" s="15"/>
      <c r="K27" s="121" t="str">
        <f>"(1)-(2)+(5)"</f>
        <v>(1)-(2)+(5)</v>
      </c>
      <c r="L27" s="672">
        <f>E25-M25+I22</f>
        <v>0</v>
      </c>
      <c r="M27" s="672"/>
      <c r="N27" s="672">
        <f>V25-AE25+H22</f>
        <v>0</v>
      </c>
      <c r="O27" s="672"/>
      <c r="P27" s="110" t="str">
        <f>"(3)-(4)+(6)"</f>
        <v>(3)-(4)+(6)</v>
      </c>
      <c r="Q27" s="15"/>
      <c r="R27" s="15"/>
      <c r="S27" s="15"/>
      <c r="T27" s="15"/>
      <c r="U27" s="110"/>
      <c r="V27" s="15"/>
      <c r="W27" s="15"/>
      <c r="X27" s="15"/>
      <c r="Y27" s="15"/>
      <c r="Z27" s="60"/>
      <c r="AA27" s="15"/>
      <c r="AB27" s="15"/>
      <c r="AC27" s="15"/>
      <c r="AD27" s="110"/>
      <c r="AE27" s="15"/>
      <c r="AF27" s="15"/>
      <c r="AG27" s="417" t="s">
        <v>101</v>
      </c>
    </row>
  </sheetData>
  <sheetProtection password="CD4D" sheet="1" objects="1" scenarios="1" selectLockedCells="1"/>
  <mergeCells count="46">
    <mergeCell ref="B22:C22"/>
    <mergeCell ref="Z3:Z6"/>
    <mergeCell ref="E27:G27"/>
    <mergeCell ref="L27:M27"/>
    <mergeCell ref="N27:O27"/>
    <mergeCell ref="P2:P3"/>
    <mergeCell ref="D6:G6"/>
    <mergeCell ref="B4:D4"/>
    <mergeCell ref="B2:B3"/>
    <mergeCell ref="E19:F19"/>
    <mergeCell ref="AE25:AF25"/>
    <mergeCell ref="E26:G26"/>
    <mergeCell ref="M26:O26"/>
    <mergeCell ref="V26:W26"/>
    <mergeCell ref="AE26:AF26"/>
    <mergeCell ref="E25:G25"/>
    <mergeCell ref="J25:L25"/>
    <mergeCell ref="M25:O25"/>
    <mergeCell ref="V25:W25"/>
    <mergeCell ref="S25:U25"/>
    <mergeCell ref="E4:F4"/>
    <mergeCell ref="E11:F11"/>
    <mergeCell ref="E10:F10"/>
    <mergeCell ref="E9:F9"/>
    <mergeCell ref="E8:F8"/>
    <mergeCell ref="E7:F7"/>
    <mergeCell ref="E21:F21"/>
    <mergeCell ref="B27:C27"/>
    <mergeCell ref="AB25:AD25"/>
    <mergeCell ref="H27:I27"/>
    <mergeCell ref="C2:C3"/>
    <mergeCell ref="H2:I3"/>
    <mergeCell ref="D2:D3"/>
    <mergeCell ref="E2:F3"/>
    <mergeCell ref="G2:G3"/>
    <mergeCell ref="E17:F17"/>
    <mergeCell ref="M2:O3"/>
    <mergeCell ref="E20:F20"/>
    <mergeCell ref="E15:F15"/>
    <mergeCell ref="E14:F14"/>
    <mergeCell ref="E13:F13"/>
    <mergeCell ref="E12:F12"/>
    <mergeCell ref="E18:F18"/>
    <mergeCell ref="E16:F16"/>
    <mergeCell ref="E5:F5"/>
    <mergeCell ref="J2:L3"/>
  </mergeCells>
  <phoneticPr fontId="0" type="noConversion"/>
  <pageMargins left="0.19685039370078741" right="0.19685039370078741" top="0.39370078740157483" bottom="0.39370078740157483" header="0" footer="0"/>
  <pageSetup paperSize="9" firstPageNumber="0" orientation="landscape" cellComments="asDisplayed" horizontalDpi="300" verticalDpi="300" r:id="rId1"/>
  <headerFooter alignWithMargins="0"/>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090E05-A813-4A6B-85D8-E4E8FBC5B078}">
  <sheetPr codeName="Feuil5"/>
  <dimension ref="A1:AH28"/>
  <sheetViews>
    <sheetView showGridLines="0" zoomScaleNormal="100" workbookViewId="0">
      <pane xSplit="4" topLeftCell="E1" activePane="topRight" state="frozen"/>
      <selection pane="topRight" activeCell="C7" sqref="C7"/>
    </sheetView>
  </sheetViews>
  <sheetFormatPr baseColWidth="10" defaultRowHeight="12.75"/>
  <cols>
    <col min="1" max="1" width="2.7109375" style="2" customWidth="1"/>
    <col min="2" max="2" width="3.42578125" style="2" customWidth="1"/>
    <col min="3" max="3" width="5.85546875" style="2" customWidth="1"/>
    <col min="4" max="4" width="34.7109375" style="2" customWidth="1"/>
    <col min="5" max="5" width="4.28515625" style="2" customWidth="1"/>
    <col min="6" max="6" width="3.85546875" style="2" customWidth="1"/>
    <col min="7" max="7" width="7.85546875" style="2" customWidth="1"/>
    <col min="8" max="9" width="8" style="2" customWidth="1"/>
    <col min="10" max="11" width="9.42578125" style="2" customWidth="1"/>
    <col min="12" max="12" width="9.7109375" style="2" customWidth="1"/>
    <col min="13" max="14" width="9" style="2" customWidth="1"/>
    <col min="15" max="16" width="9.7109375" style="2" customWidth="1"/>
    <col min="17" max="17" width="2.7109375" style="2" customWidth="1"/>
    <col min="18" max="24" width="10" style="2" customWidth="1"/>
    <col min="25" max="25" width="9" style="2" hidden="1" customWidth="1"/>
    <col min="26" max="26" width="2.42578125" style="2" customWidth="1"/>
    <col min="27" max="33" width="10" style="2" customWidth="1"/>
    <col min="34" max="34" width="5" style="2" customWidth="1"/>
    <col min="35" max="16384" width="11.42578125" style="2"/>
  </cols>
  <sheetData>
    <row r="1" spans="1:34" ht="6" customHeight="1" thickBot="1">
      <c r="A1" s="15"/>
      <c r="B1" s="15"/>
      <c r="C1" s="15"/>
      <c r="D1" s="15"/>
      <c r="E1" s="15"/>
      <c r="F1" s="15"/>
      <c r="G1" s="15"/>
      <c r="H1" s="15"/>
      <c r="I1" s="15"/>
      <c r="J1" s="15"/>
      <c r="K1" s="15"/>
      <c r="L1" s="15"/>
      <c r="M1" s="15"/>
      <c r="N1" s="15"/>
      <c r="O1" s="15"/>
      <c r="P1" s="15"/>
      <c r="Q1" s="15"/>
      <c r="R1" s="15"/>
      <c r="S1" s="15"/>
      <c r="T1" s="15"/>
      <c r="U1" s="15"/>
      <c r="V1" s="15"/>
      <c r="W1" s="15"/>
      <c r="X1" s="15"/>
      <c r="Y1" s="15"/>
      <c r="Z1" s="60"/>
      <c r="AA1" s="15"/>
      <c r="AB1" s="15"/>
      <c r="AC1" s="15"/>
      <c r="AD1" s="15"/>
      <c r="AE1" s="15"/>
      <c r="AF1" s="15"/>
      <c r="AG1" s="15"/>
      <c r="AH1" s="15"/>
    </row>
    <row r="2" spans="1:34" ht="18.75" customHeight="1" thickTop="1">
      <c r="A2" s="17"/>
      <c r="B2" s="724" t="s">
        <v>0</v>
      </c>
      <c r="C2" s="702" t="s">
        <v>1</v>
      </c>
      <c r="D2" s="691" t="s">
        <v>2</v>
      </c>
      <c r="E2" s="690" t="s">
        <v>60</v>
      </c>
      <c r="F2" s="691"/>
      <c r="G2" s="705" t="s">
        <v>355</v>
      </c>
      <c r="H2" s="704" t="s">
        <v>3</v>
      </c>
      <c r="I2" s="705"/>
      <c r="J2" s="704" t="s">
        <v>354</v>
      </c>
      <c r="K2" s="695"/>
      <c r="L2" s="696"/>
      <c r="M2" s="694" t="s">
        <v>4</v>
      </c>
      <c r="N2" s="695"/>
      <c r="O2" s="696"/>
      <c r="P2" s="686" t="s">
        <v>455</v>
      </c>
      <c r="Q2" s="18"/>
      <c r="R2" s="19">
        <v>7070</v>
      </c>
      <c r="S2" s="20">
        <v>7080</v>
      </c>
      <c r="T2" s="20">
        <v>7410</v>
      </c>
      <c r="U2" s="20">
        <v>7551</v>
      </c>
      <c r="V2" s="20">
        <v>75511</v>
      </c>
      <c r="W2" s="20">
        <v>7562</v>
      </c>
      <c r="X2" s="21">
        <v>7700</v>
      </c>
      <c r="Y2" s="473">
        <v>7700</v>
      </c>
      <c r="Z2" s="61"/>
      <c r="AA2" s="19">
        <v>6070</v>
      </c>
      <c r="AB2" s="20">
        <v>61681</v>
      </c>
      <c r="AC2" s="20">
        <v>6181</v>
      </c>
      <c r="AD2" s="20">
        <v>6270</v>
      </c>
      <c r="AE2" s="20">
        <v>6586</v>
      </c>
      <c r="AF2" s="20">
        <v>6700</v>
      </c>
      <c r="AG2" s="21">
        <v>6800</v>
      </c>
      <c r="AH2" s="15"/>
    </row>
    <row r="3" spans="1:34" ht="42" customHeight="1">
      <c r="A3" s="17"/>
      <c r="B3" s="725"/>
      <c r="C3" s="703"/>
      <c r="D3" s="693"/>
      <c r="E3" s="692"/>
      <c r="F3" s="693"/>
      <c r="G3" s="707"/>
      <c r="H3" s="706"/>
      <c r="I3" s="707"/>
      <c r="J3" s="706"/>
      <c r="K3" s="698"/>
      <c r="L3" s="699"/>
      <c r="M3" s="697"/>
      <c r="N3" s="698"/>
      <c r="O3" s="699"/>
      <c r="P3" s="687"/>
      <c r="Q3" s="18"/>
      <c r="R3" s="22" t="s">
        <v>468</v>
      </c>
      <c r="S3" s="23" t="s">
        <v>374</v>
      </c>
      <c r="T3" s="23" t="s">
        <v>72</v>
      </c>
      <c r="U3" s="23" t="s">
        <v>449</v>
      </c>
      <c r="V3" s="23" t="s">
        <v>444</v>
      </c>
      <c r="W3" s="23" t="s">
        <v>452</v>
      </c>
      <c r="X3" s="24" t="s">
        <v>75</v>
      </c>
      <c r="Y3" s="474" t="s">
        <v>39</v>
      </c>
      <c r="Z3" s="726" t="s">
        <v>113</v>
      </c>
      <c r="AA3" s="22" t="s">
        <v>67</v>
      </c>
      <c r="AB3" s="382" t="s">
        <v>73</v>
      </c>
      <c r="AC3" s="23" t="s">
        <v>69</v>
      </c>
      <c r="AD3" s="23" t="s">
        <v>445</v>
      </c>
      <c r="AE3" s="23" t="s">
        <v>71</v>
      </c>
      <c r="AF3" s="23" t="s">
        <v>40</v>
      </c>
      <c r="AG3" s="24" t="s">
        <v>363</v>
      </c>
      <c r="AH3" s="15"/>
    </row>
    <row r="4" spans="1:34" ht="66.75" customHeight="1">
      <c r="A4" s="25"/>
      <c r="B4" s="721" t="str">
        <f>CONCATENATE("Année scolaire : ",Garde!C11)</f>
        <v>Année scolaire : 2026-2027</v>
      </c>
      <c r="C4" s="722"/>
      <c r="D4" s="723"/>
      <c r="E4" s="716" t="s">
        <v>55</v>
      </c>
      <c r="F4" s="717"/>
      <c r="G4" s="26" t="s">
        <v>356</v>
      </c>
      <c r="H4" s="27" t="s">
        <v>457</v>
      </c>
      <c r="I4" s="409" t="s">
        <v>456</v>
      </c>
      <c r="J4" s="28" t="s">
        <v>5</v>
      </c>
      <c r="K4" s="29" t="s">
        <v>6</v>
      </c>
      <c r="L4" s="30" t="s">
        <v>7</v>
      </c>
      <c r="M4" s="28" t="s">
        <v>5</v>
      </c>
      <c r="N4" s="29" t="s">
        <v>6</v>
      </c>
      <c r="O4" s="30" t="s">
        <v>7</v>
      </c>
      <c r="P4" s="31"/>
      <c r="Q4" s="18"/>
      <c r="R4" s="32" t="s">
        <v>458</v>
      </c>
      <c r="S4" s="33" t="s">
        <v>447</v>
      </c>
      <c r="T4" s="33" t="s">
        <v>448</v>
      </c>
      <c r="U4" s="33" t="s">
        <v>450</v>
      </c>
      <c r="V4" s="33" t="s">
        <v>451</v>
      </c>
      <c r="W4" s="33" t="s">
        <v>453</v>
      </c>
      <c r="X4" s="34" t="s">
        <v>454</v>
      </c>
      <c r="Y4" s="475" t="s">
        <v>41</v>
      </c>
      <c r="Z4" s="726"/>
      <c r="AA4" s="32" t="s">
        <v>446</v>
      </c>
      <c r="AB4" s="33" t="s">
        <v>459</v>
      </c>
      <c r="AC4" s="33" t="s">
        <v>460</v>
      </c>
      <c r="AD4" s="33" t="s">
        <v>461</v>
      </c>
      <c r="AE4" s="33" t="s">
        <v>462</v>
      </c>
      <c r="AF4" s="33" t="s">
        <v>463</v>
      </c>
      <c r="AG4" s="34" t="s">
        <v>464</v>
      </c>
      <c r="AH4" s="15"/>
    </row>
    <row r="5" spans="1:34" ht="11.85" customHeight="1" thickBot="1">
      <c r="A5" s="18"/>
      <c r="B5" s="35" t="s">
        <v>8</v>
      </c>
      <c r="C5" s="36" t="s">
        <v>9</v>
      </c>
      <c r="D5" s="37" t="s">
        <v>10</v>
      </c>
      <c r="E5" s="708" t="s">
        <v>11</v>
      </c>
      <c r="F5" s="709"/>
      <c r="G5" s="38" t="s">
        <v>12</v>
      </c>
      <c r="H5" s="39" t="s">
        <v>13</v>
      </c>
      <c r="I5" s="40" t="s">
        <v>14</v>
      </c>
      <c r="J5" s="41" t="s">
        <v>15</v>
      </c>
      <c r="K5" s="42" t="s">
        <v>16</v>
      </c>
      <c r="L5" s="43" t="s">
        <v>17</v>
      </c>
      <c r="M5" s="41" t="s">
        <v>18</v>
      </c>
      <c r="N5" s="42" t="s">
        <v>19</v>
      </c>
      <c r="O5" s="43" t="s">
        <v>20</v>
      </c>
      <c r="P5" s="44" t="s">
        <v>21</v>
      </c>
      <c r="Q5" s="18"/>
      <c r="R5" s="45" t="s">
        <v>57</v>
      </c>
      <c r="S5" s="46" t="s">
        <v>42</v>
      </c>
      <c r="T5" s="46" t="s">
        <v>43</v>
      </c>
      <c r="U5" s="46" t="s">
        <v>44</v>
      </c>
      <c r="V5" s="41" t="s">
        <v>45</v>
      </c>
      <c r="W5" s="41" t="s">
        <v>46</v>
      </c>
      <c r="X5" s="47" t="s">
        <v>47</v>
      </c>
      <c r="Y5" s="476" t="s">
        <v>48</v>
      </c>
      <c r="Z5" s="726"/>
      <c r="AA5" s="45" t="s">
        <v>49</v>
      </c>
      <c r="AB5" s="46" t="s">
        <v>50</v>
      </c>
      <c r="AC5" s="46" t="s">
        <v>51</v>
      </c>
      <c r="AD5" s="46" t="s">
        <v>52</v>
      </c>
      <c r="AE5" s="46" t="s">
        <v>53</v>
      </c>
      <c r="AF5" s="46" t="s">
        <v>54</v>
      </c>
      <c r="AG5" s="47" t="s">
        <v>329</v>
      </c>
      <c r="AH5" s="15"/>
    </row>
    <row r="6" spans="1:34" ht="24" customHeight="1" thickTop="1" thickBot="1">
      <c r="A6" s="18"/>
      <c r="B6" s="48"/>
      <c r="C6" s="49"/>
      <c r="D6" s="718" t="s">
        <v>22</v>
      </c>
      <c r="E6" s="719"/>
      <c r="F6" s="719"/>
      <c r="G6" s="720"/>
      <c r="H6" s="50">
        <f>'2'!H22</f>
        <v>0</v>
      </c>
      <c r="I6" s="51">
        <f>'2'!I22</f>
        <v>0</v>
      </c>
      <c r="J6" s="52">
        <f>'2'!J22</f>
        <v>0</v>
      </c>
      <c r="K6" s="53">
        <f>'2'!K22</f>
        <v>0</v>
      </c>
      <c r="L6" s="418">
        <f>'2'!L22</f>
        <v>0</v>
      </c>
      <c r="M6" s="54">
        <f>'2'!M22</f>
        <v>0</v>
      </c>
      <c r="N6" s="53">
        <f>'2'!N22</f>
        <v>0</v>
      </c>
      <c r="O6" s="419">
        <f>'2'!O22</f>
        <v>0</v>
      </c>
      <c r="P6" s="55">
        <f>SUM(L6+O6)</f>
        <v>0</v>
      </c>
      <c r="Q6" s="18"/>
      <c r="R6" s="261">
        <f>'2'!R22</f>
        <v>0</v>
      </c>
      <c r="S6" s="262">
        <f>'2'!S22</f>
        <v>0</v>
      </c>
      <c r="T6" s="262">
        <f>'2'!T22</f>
        <v>0</v>
      </c>
      <c r="U6" s="262">
        <f>'2'!U22</f>
        <v>0</v>
      </c>
      <c r="V6" s="262">
        <f>'2'!V22</f>
        <v>0</v>
      </c>
      <c r="W6" s="262">
        <f>'2'!W22</f>
        <v>0</v>
      </c>
      <c r="X6" s="263">
        <f>'2'!X22</f>
        <v>0</v>
      </c>
      <c r="Y6" s="51">
        <f>'2'!Y22</f>
        <v>0</v>
      </c>
      <c r="Z6" s="726"/>
      <c r="AA6" s="261">
        <f>'2'!AA22</f>
        <v>0</v>
      </c>
      <c r="AB6" s="262">
        <f>'2'!AB22</f>
        <v>0</v>
      </c>
      <c r="AC6" s="262">
        <f>'2'!AC22</f>
        <v>0</v>
      </c>
      <c r="AD6" s="262">
        <f>'2'!AD22</f>
        <v>0</v>
      </c>
      <c r="AE6" s="262">
        <f>'2'!AE22</f>
        <v>0</v>
      </c>
      <c r="AF6" s="262">
        <f>'2'!AF22</f>
        <v>0</v>
      </c>
      <c r="AG6" s="263">
        <f>'2'!AG22</f>
        <v>0</v>
      </c>
      <c r="AH6" s="15"/>
    </row>
    <row r="7" spans="1:34" ht="23.1" customHeight="1" thickTop="1">
      <c r="A7" s="63" t="s">
        <v>23</v>
      </c>
      <c r="B7" s="64">
        <f>'2'!B21+1</f>
        <v>31</v>
      </c>
      <c r="C7" s="521"/>
      <c r="D7" s="122"/>
      <c r="E7" s="733"/>
      <c r="F7" s="734"/>
      <c r="G7" s="123"/>
      <c r="H7" s="124"/>
      <c r="I7" s="125"/>
      <c r="J7" s="126"/>
      <c r="K7" s="127"/>
      <c r="L7" s="72">
        <f t="shared" ref="L7:L21" si="0">L6+J7-K7</f>
        <v>0</v>
      </c>
      <c r="M7" s="133"/>
      <c r="N7" s="127"/>
      <c r="O7" s="74">
        <f t="shared" ref="O7:O21" si="1">O6+M7-N7</f>
        <v>0</v>
      </c>
      <c r="P7" s="75">
        <f t="shared" ref="P7:P21" si="2">L7+O7</f>
        <v>0</v>
      </c>
      <c r="Q7" s="63" t="s">
        <v>23</v>
      </c>
      <c r="R7" s="264"/>
      <c r="S7" s="265"/>
      <c r="T7" s="265"/>
      <c r="U7" s="265"/>
      <c r="V7" s="265"/>
      <c r="W7" s="265"/>
      <c r="X7" s="266"/>
      <c r="Y7" s="125"/>
      <c r="Z7" s="79" t="str">
        <f t="shared" ref="Z7:Z21" si="3">IF(H7+I7+J7+K7+M7+N7=0," ",IF(OR(AND(H7&lt;&gt;0,I7=0,J7+M7+SUM(AA7:AG7)=H7),AND(I7&lt;&gt;0,H7=0,K7+N7=I7),AND(H7=0,I7=0,K7+N7&lt;&gt;0,K7+N7=SUM(AA7:AG7)),AND(H7=0,I7=0,J7+M7&lt;&gt;0,J7+M7=SUM(R7:Y7)),AND(H7=0,I7=0,M7=0,N7&lt;&gt;0,N7=J7),AND(H7=0,I7=0,M7&lt;&gt;0,N7=0,M7=K7)),"ok","??"))</f>
        <v xml:space="preserve"> </v>
      </c>
      <c r="AA7" s="264"/>
      <c r="AB7" s="265"/>
      <c r="AC7" s="265"/>
      <c r="AD7" s="265"/>
      <c r="AE7" s="265"/>
      <c r="AF7" s="265"/>
      <c r="AG7" s="266"/>
      <c r="AH7" s="15"/>
    </row>
    <row r="8" spans="1:34" ht="23.1" customHeight="1">
      <c r="A8" s="63" t="s">
        <v>24</v>
      </c>
      <c r="B8" s="64">
        <f>B7+1</f>
        <v>32</v>
      </c>
      <c r="C8" s="521"/>
      <c r="D8" s="128"/>
      <c r="E8" s="729"/>
      <c r="F8" s="730"/>
      <c r="G8" s="129"/>
      <c r="H8" s="124"/>
      <c r="I8" s="125"/>
      <c r="J8" s="126"/>
      <c r="K8" s="127"/>
      <c r="L8" s="72">
        <f t="shared" si="0"/>
        <v>0</v>
      </c>
      <c r="M8" s="133"/>
      <c r="N8" s="127"/>
      <c r="O8" s="74">
        <f t="shared" si="1"/>
        <v>0</v>
      </c>
      <c r="P8" s="75">
        <f t="shared" si="2"/>
        <v>0</v>
      </c>
      <c r="Q8" s="63" t="s">
        <v>24</v>
      </c>
      <c r="R8" s="267"/>
      <c r="S8" s="268"/>
      <c r="T8" s="269"/>
      <c r="U8" s="269"/>
      <c r="V8" s="269"/>
      <c r="W8" s="270"/>
      <c r="X8" s="273"/>
      <c r="Y8" s="125"/>
      <c r="Z8" s="79" t="str">
        <f t="shared" si="3"/>
        <v xml:space="preserve"> </v>
      </c>
      <c r="AA8" s="267"/>
      <c r="AB8" s="269"/>
      <c r="AC8" s="269"/>
      <c r="AD8" s="269"/>
      <c r="AE8" s="269"/>
      <c r="AF8" s="269"/>
      <c r="AG8" s="273"/>
      <c r="AH8" s="15"/>
    </row>
    <row r="9" spans="1:34" ht="23.1" customHeight="1">
      <c r="A9" s="63" t="s">
        <v>25</v>
      </c>
      <c r="B9" s="64">
        <f t="shared" ref="B9:B21" si="4">B8+1</f>
        <v>33</v>
      </c>
      <c r="C9" s="521"/>
      <c r="D9" s="128"/>
      <c r="E9" s="729"/>
      <c r="F9" s="730"/>
      <c r="G9" s="123"/>
      <c r="H9" s="124"/>
      <c r="I9" s="125"/>
      <c r="J9" s="126"/>
      <c r="K9" s="127"/>
      <c r="L9" s="72">
        <f t="shared" si="0"/>
        <v>0</v>
      </c>
      <c r="M9" s="133"/>
      <c r="N9" s="127"/>
      <c r="O9" s="74">
        <f t="shared" si="1"/>
        <v>0</v>
      </c>
      <c r="P9" s="75">
        <f t="shared" si="2"/>
        <v>0</v>
      </c>
      <c r="Q9" s="63" t="s">
        <v>25</v>
      </c>
      <c r="R9" s="264"/>
      <c r="S9" s="271"/>
      <c r="T9" s="265"/>
      <c r="U9" s="265"/>
      <c r="V9" s="265"/>
      <c r="W9" s="133"/>
      <c r="X9" s="266"/>
      <c r="Y9" s="125"/>
      <c r="Z9" s="79" t="str">
        <f t="shared" si="3"/>
        <v xml:space="preserve"> </v>
      </c>
      <c r="AA9" s="264"/>
      <c r="AB9" s="265"/>
      <c r="AC9" s="265"/>
      <c r="AD9" s="265"/>
      <c r="AE9" s="265"/>
      <c r="AF9" s="265"/>
      <c r="AG9" s="266"/>
      <c r="AH9" s="15"/>
    </row>
    <row r="10" spans="1:34" ht="23.1" customHeight="1">
      <c r="A10" s="63" t="s">
        <v>26</v>
      </c>
      <c r="B10" s="64">
        <f t="shared" si="4"/>
        <v>34</v>
      </c>
      <c r="C10" s="521"/>
      <c r="D10" s="128"/>
      <c r="E10" s="729"/>
      <c r="F10" s="730"/>
      <c r="G10" s="129"/>
      <c r="H10" s="124"/>
      <c r="I10" s="125"/>
      <c r="J10" s="126"/>
      <c r="K10" s="127"/>
      <c r="L10" s="72">
        <f t="shared" si="0"/>
        <v>0</v>
      </c>
      <c r="M10" s="133"/>
      <c r="N10" s="127"/>
      <c r="O10" s="74">
        <f t="shared" si="1"/>
        <v>0</v>
      </c>
      <c r="P10" s="75">
        <f t="shared" si="2"/>
        <v>0</v>
      </c>
      <c r="Q10" s="63" t="s">
        <v>26</v>
      </c>
      <c r="R10" s="264"/>
      <c r="S10" s="271"/>
      <c r="T10" s="265"/>
      <c r="U10" s="265"/>
      <c r="V10" s="265"/>
      <c r="W10" s="133"/>
      <c r="X10" s="266"/>
      <c r="Y10" s="125"/>
      <c r="Z10" s="79" t="str">
        <f t="shared" si="3"/>
        <v xml:space="preserve"> </v>
      </c>
      <c r="AA10" s="264"/>
      <c r="AB10" s="265"/>
      <c r="AC10" s="265"/>
      <c r="AD10" s="265"/>
      <c r="AE10" s="265"/>
      <c r="AF10" s="265"/>
      <c r="AG10" s="266"/>
      <c r="AH10" s="15"/>
    </row>
    <row r="11" spans="1:34" ht="23.1" customHeight="1">
      <c r="A11" s="63" t="s">
        <v>27</v>
      </c>
      <c r="B11" s="64">
        <f t="shared" si="4"/>
        <v>35</v>
      </c>
      <c r="C11" s="521"/>
      <c r="D11" s="128"/>
      <c r="E11" s="729"/>
      <c r="F11" s="730"/>
      <c r="G11" s="123"/>
      <c r="H11" s="124"/>
      <c r="I11" s="125"/>
      <c r="J11" s="126"/>
      <c r="K11" s="127"/>
      <c r="L11" s="72">
        <f t="shared" si="0"/>
        <v>0</v>
      </c>
      <c r="M11" s="133"/>
      <c r="N11" s="127"/>
      <c r="O11" s="74">
        <f t="shared" si="1"/>
        <v>0</v>
      </c>
      <c r="P11" s="75">
        <f t="shared" si="2"/>
        <v>0</v>
      </c>
      <c r="Q11" s="63" t="s">
        <v>27</v>
      </c>
      <c r="R11" s="264"/>
      <c r="S11" s="271"/>
      <c r="T11" s="265"/>
      <c r="U11" s="265"/>
      <c r="V11" s="265"/>
      <c r="W11" s="133"/>
      <c r="X11" s="266"/>
      <c r="Y11" s="125"/>
      <c r="Z11" s="79" t="str">
        <f t="shared" si="3"/>
        <v xml:space="preserve"> </v>
      </c>
      <c r="AA11" s="264"/>
      <c r="AB11" s="265"/>
      <c r="AC11" s="265"/>
      <c r="AD11" s="265"/>
      <c r="AE11" s="265"/>
      <c r="AF11" s="265"/>
      <c r="AG11" s="266"/>
      <c r="AH11" s="15"/>
    </row>
    <row r="12" spans="1:34" ht="23.1" customHeight="1">
      <c r="A12" s="63" t="s">
        <v>28</v>
      </c>
      <c r="B12" s="64">
        <f t="shared" si="4"/>
        <v>36</v>
      </c>
      <c r="C12" s="521"/>
      <c r="D12" s="459"/>
      <c r="E12" s="729"/>
      <c r="F12" s="730"/>
      <c r="G12" s="131"/>
      <c r="H12" s="124"/>
      <c r="I12" s="125"/>
      <c r="J12" s="126"/>
      <c r="K12" s="127"/>
      <c r="L12" s="72">
        <f t="shared" si="0"/>
        <v>0</v>
      </c>
      <c r="M12" s="133"/>
      <c r="N12" s="127"/>
      <c r="O12" s="74">
        <f t="shared" si="1"/>
        <v>0</v>
      </c>
      <c r="P12" s="75">
        <f t="shared" si="2"/>
        <v>0</v>
      </c>
      <c r="Q12" s="63" t="s">
        <v>28</v>
      </c>
      <c r="R12" s="264"/>
      <c r="S12" s="271"/>
      <c r="T12" s="265"/>
      <c r="U12" s="265"/>
      <c r="V12" s="265"/>
      <c r="W12" s="133"/>
      <c r="X12" s="266"/>
      <c r="Y12" s="125"/>
      <c r="Z12" s="79" t="str">
        <f t="shared" si="3"/>
        <v xml:space="preserve"> </v>
      </c>
      <c r="AA12" s="264"/>
      <c r="AB12" s="265"/>
      <c r="AC12" s="265"/>
      <c r="AD12" s="265"/>
      <c r="AE12" s="265"/>
      <c r="AF12" s="265"/>
      <c r="AG12" s="266"/>
      <c r="AH12" s="15"/>
    </row>
    <row r="13" spans="1:34" ht="23.1" customHeight="1">
      <c r="A13" s="63" t="s">
        <v>29</v>
      </c>
      <c r="B13" s="64">
        <f t="shared" si="4"/>
        <v>37</v>
      </c>
      <c r="C13" s="521"/>
      <c r="D13" s="128"/>
      <c r="E13" s="729"/>
      <c r="F13" s="730"/>
      <c r="G13" s="123"/>
      <c r="H13" s="124"/>
      <c r="I13" s="125"/>
      <c r="J13" s="126"/>
      <c r="K13" s="127"/>
      <c r="L13" s="72">
        <f t="shared" si="0"/>
        <v>0</v>
      </c>
      <c r="M13" s="133"/>
      <c r="N13" s="127"/>
      <c r="O13" s="74">
        <f t="shared" si="1"/>
        <v>0</v>
      </c>
      <c r="P13" s="75">
        <f t="shared" si="2"/>
        <v>0</v>
      </c>
      <c r="Q13" s="63" t="s">
        <v>29</v>
      </c>
      <c r="R13" s="264"/>
      <c r="S13" s="271"/>
      <c r="T13" s="265"/>
      <c r="U13" s="265"/>
      <c r="V13" s="265"/>
      <c r="W13" s="133"/>
      <c r="X13" s="266"/>
      <c r="Y13" s="125"/>
      <c r="Z13" s="79" t="str">
        <f t="shared" si="3"/>
        <v xml:space="preserve"> </v>
      </c>
      <c r="AA13" s="264"/>
      <c r="AB13" s="265"/>
      <c r="AC13" s="265"/>
      <c r="AD13" s="265"/>
      <c r="AE13" s="265"/>
      <c r="AF13" s="265"/>
      <c r="AG13" s="266"/>
      <c r="AH13" s="15"/>
    </row>
    <row r="14" spans="1:34" ht="23.1" customHeight="1">
      <c r="A14" s="63" t="s">
        <v>30</v>
      </c>
      <c r="B14" s="64">
        <f t="shared" si="4"/>
        <v>38</v>
      </c>
      <c r="C14" s="521"/>
      <c r="D14" s="128"/>
      <c r="E14" s="729"/>
      <c r="F14" s="730"/>
      <c r="G14" s="131"/>
      <c r="H14" s="124"/>
      <c r="I14" s="125"/>
      <c r="J14" s="126"/>
      <c r="K14" s="127"/>
      <c r="L14" s="72">
        <f t="shared" si="0"/>
        <v>0</v>
      </c>
      <c r="M14" s="133"/>
      <c r="N14" s="127"/>
      <c r="O14" s="74">
        <f t="shared" si="1"/>
        <v>0</v>
      </c>
      <c r="P14" s="75">
        <f t="shared" si="2"/>
        <v>0</v>
      </c>
      <c r="Q14" s="63" t="s">
        <v>30</v>
      </c>
      <c r="R14" s="264"/>
      <c r="S14" s="271"/>
      <c r="T14" s="265"/>
      <c r="U14" s="265"/>
      <c r="V14" s="265"/>
      <c r="W14" s="133"/>
      <c r="X14" s="266"/>
      <c r="Y14" s="125"/>
      <c r="Z14" s="79" t="str">
        <f t="shared" si="3"/>
        <v xml:space="preserve"> </v>
      </c>
      <c r="AA14" s="264"/>
      <c r="AB14" s="265"/>
      <c r="AC14" s="265"/>
      <c r="AD14" s="265"/>
      <c r="AE14" s="265"/>
      <c r="AF14" s="265"/>
      <c r="AG14" s="266"/>
      <c r="AH14" s="15"/>
    </row>
    <row r="15" spans="1:34" ht="23.1" customHeight="1">
      <c r="A15" s="63" t="s">
        <v>31</v>
      </c>
      <c r="B15" s="64">
        <f t="shared" si="4"/>
        <v>39</v>
      </c>
      <c r="C15" s="521"/>
      <c r="D15" s="128"/>
      <c r="E15" s="729"/>
      <c r="F15" s="730"/>
      <c r="G15" s="123"/>
      <c r="H15" s="124"/>
      <c r="I15" s="125"/>
      <c r="J15" s="126"/>
      <c r="K15" s="127"/>
      <c r="L15" s="72">
        <f t="shared" si="0"/>
        <v>0</v>
      </c>
      <c r="M15" s="133"/>
      <c r="N15" s="127"/>
      <c r="O15" s="74">
        <f t="shared" si="1"/>
        <v>0</v>
      </c>
      <c r="P15" s="75">
        <f t="shared" si="2"/>
        <v>0</v>
      </c>
      <c r="Q15" s="63" t="s">
        <v>31</v>
      </c>
      <c r="R15" s="264"/>
      <c r="S15" s="271"/>
      <c r="T15" s="265"/>
      <c r="U15" s="265"/>
      <c r="V15" s="265"/>
      <c r="W15" s="133"/>
      <c r="X15" s="266"/>
      <c r="Y15" s="125"/>
      <c r="Z15" s="79" t="str">
        <f t="shared" si="3"/>
        <v xml:space="preserve"> </v>
      </c>
      <c r="AA15" s="264"/>
      <c r="AB15" s="265"/>
      <c r="AC15" s="265"/>
      <c r="AD15" s="265"/>
      <c r="AE15" s="265"/>
      <c r="AF15" s="265"/>
      <c r="AG15" s="266"/>
      <c r="AH15" s="15"/>
    </row>
    <row r="16" spans="1:34" ht="23.1" customHeight="1">
      <c r="A16" s="63" t="s">
        <v>32</v>
      </c>
      <c r="B16" s="64">
        <f t="shared" si="4"/>
        <v>40</v>
      </c>
      <c r="C16" s="521"/>
      <c r="D16" s="128"/>
      <c r="E16" s="729"/>
      <c r="F16" s="730"/>
      <c r="G16" s="131"/>
      <c r="H16" s="124"/>
      <c r="I16" s="125"/>
      <c r="J16" s="126"/>
      <c r="K16" s="127"/>
      <c r="L16" s="72">
        <f t="shared" si="0"/>
        <v>0</v>
      </c>
      <c r="M16" s="133"/>
      <c r="N16" s="127"/>
      <c r="O16" s="74">
        <f t="shared" si="1"/>
        <v>0</v>
      </c>
      <c r="P16" s="75">
        <f t="shared" si="2"/>
        <v>0</v>
      </c>
      <c r="Q16" s="63" t="s">
        <v>32</v>
      </c>
      <c r="R16" s="264"/>
      <c r="S16" s="271"/>
      <c r="T16" s="265"/>
      <c r="U16" s="265"/>
      <c r="V16" s="265"/>
      <c r="W16" s="133"/>
      <c r="X16" s="266"/>
      <c r="Y16" s="125"/>
      <c r="Z16" s="79" t="str">
        <f t="shared" si="3"/>
        <v xml:space="preserve"> </v>
      </c>
      <c r="AA16" s="264"/>
      <c r="AB16" s="265"/>
      <c r="AC16" s="265"/>
      <c r="AD16" s="265"/>
      <c r="AE16" s="265"/>
      <c r="AF16" s="265"/>
      <c r="AG16" s="266"/>
      <c r="AH16" s="15"/>
    </row>
    <row r="17" spans="1:34" ht="23.1" customHeight="1">
      <c r="A17" s="63" t="s">
        <v>33</v>
      </c>
      <c r="B17" s="64">
        <f t="shared" si="4"/>
        <v>41</v>
      </c>
      <c r="C17" s="521"/>
      <c r="D17" s="128"/>
      <c r="E17" s="729"/>
      <c r="F17" s="730"/>
      <c r="G17" s="123"/>
      <c r="H17" s="124"/>
      <c r="I17" s="125"/>
      <c r="J17" s="126"/>
      <c r="K17" s="127"/>
      <c r="L17" s="72">
        <f t="shared" si="0"/>
        <v>0</v>
      </c>
      <c r="M17" s="133"/>
      <c r="N17" s="127"/>
      <c r="O17" s="74">
        <f t="shared" si="1"/>
        <v>0</v>
      </c>
      <c r="P17" s="75">
        <f t="shared" si="2"/>
        <v>0</v>
      </c>
      <c r="Q17" s="63" t="s">
        <v>33</v>
      </c>
      <c r="R17" s="264"/>
      <c r="S17" s="271"/>
      <c r="T17" s="265"/>
      <c r="U17" s="265"/>
      <c r="V17" s="265"/>
      <c r="W17" s="133"/>
      <c r="X17" s="266"/>
      <c r="Y17" s="125"/>
      <c r="Z17" s="79" t="str">
        <f t="shared" si="3"/>
        <v xml:space="preserve"> </v>
      </c>
      <c r="AA17" s="264"/>
      <c r="AB17" s="265"/>
      <c r="AC17" s="265"/>
      <c r="AD17" s="265"/>
      <c r="AE17" s="265"/>
      <c r="AF17" s="265"/>
      <c r="AG17" s="266"/>
      <c r="AH17" s="15"/>
    </row>
    <row r="18" spans="1:34" ht="23.1" customHeight="1">
      <c r="A18" s="63" t="s">
        <v>34</v>
      </c>
      <c r="B18" s="64">
        <f t="shared" si="4"/>
        <v>42</v>
      </c>
      <c r="C18" s="521"/>
      <c r="D18" s="128"/>
      <c r="E18" s="729"/>
      <c r="F18" s="730"/>
      <c r="G18" s="131"/>
      <c r="H18" s="124"/>
      <c r="I18" s="125"/>
      <c r="J18" s="126"/>
      <c r="K18" s="127"/>
      <c r="L18" s="72">
        <f t="shared" si="0"/>
        <v>0</v>
      </c>
      <c r="M18" s="133"/>
      <c r="N18" s="127"/>
      <c r="O18" s="74">
        <f t="shared" si="1"/>
        <v>0</v>
      </c>
      <c r="P18" s="75">
        <f t="shared" si="2"/>
        <v>0</v>
      </c>
      <c r="Q18" s="63" t="s">
        <v>34</v>
      </c>
      <c r="R18" s="264"/>
      <c r="S18" s="271"/>
      <c r="T18" s="265"/>
      <c r="U18" s="265"/>
      <c r="V18" s="265"/>
      <c r="W18" s="133"/>
      <c r="X18" s="266"/>
      <c r="Y18" s="125"/>
      <c r="Z18" s="79" t="str">
        <f t="shared" si="3"/>
        <v xml:space="preserve"> </v>
      </c>
      <c r="AA18" s="264"/>
      <c r="AB18" s="265"/>
      <c r="AC18" s="265"/>
      <c r="AD18" s="265"/>
      <c r="AE18" s="265"/>
      <c r="AF18" s="265"/>
      <c r="AG18" s="266"/>
      <c r="AH18" s="15"/>
    </row>
    <row r="19" spans="1:34" ht="23.1" customHeight="1">
      <c r="A19" s="63" t="s">
        <v>35</v>
      </c>
      <c r="B19" s="64">
        <f t="shared" si="4"/>
        <v>43</v>
      </c>
      <c r="C19" s="521"/>
      <c r="D19" s="128"/>
      <c r="E19" s="729"/>
      <c r="F19" s="730"/>
      <c r="G19" s="123"/>
      <c r="H19" s="124"/>
      <c r="I19" s="125"/>
      <c r="J19" s="126"/>
      <c r="K19" s="127"/>
      <c r="L19" s="72">
        <f t="shared" si="0"/>
        <v>0</v>
      </c>
      <c r="M19" s="133"/>
      <c r="N19" s="127"/>
      <c r="O19" s="74">
        <f t="shared" si="1"/>
        <v>0</v>
      </c>
      <c r="P19" s="75">
        <f t="shared" si="2"/>
        <v>0</v>
      </c>
      <c r="Q19" s="63" t="s">
        <v>35</v>
      </c>
      <c r="R19" s="264"/>
      <c r="S19" s="271"/>
      <c r="T19" s="265"/>
      <c r="U19" s="265"/>
      <c r="V19" s="265"/>
      <c r="W19" s="133"/>
      <c r="X19" s="266"/>
      <c r="Y19" s="125"/>
      <c r="Z19" s="79" t="str">
        <f t="shared" si="3"/>
        <v xml:space="preserve"> </v>
      </c>
      <c r="AA19" s="264"/>
      <c r="AB19" s="265"/>
      <c r="AC19" s="265"/>
      <c r="AD19" s="265"/>
      <c r="AE19" s="265"/>
      <c r="AF19" s="265"/>
      <c r="AG19" s="266"/>
      <c r="AH19" s="15"/>
    </row>
    <row r="20" spans="1:34" ht="23.1" customHeight="1">
      <c r="A20" s="63" t="s">
        <v>36</v>
      </c>
      <c r="B20" s="64">
        <f t="shared" si="4"/>
        <v>44</v>
      </c>
      <c r="C20" s="521"/>
      <c r="D20" s="460"/>
      <c r="E20" s="729"/>
      <c r="F20" s="730"/>
      <c r="G20" s="131"/>
      <c r="H20" s="124"/>
      <c r="I20" s="125"/>
      <c r="J20" s="126"/>
      <c r="K20" s="127"/>
      <c r="L20" s="72">
        <f t="shared" si="0"/>
        <v>0</v>
      </c>
      <c r="M20" s="133"/>
      <c r="N20" s="127"/>
      <c r="O20" s="74">
        <f t="shared" si="1"/>
        <v>0</v>
      </c>
      <c r="P20" s="75">
        <f t="shared" si="2"/>
        <v>0</v>
      </c>
      <c r="Q20" s="63" t="s">
        <v>36</v>
      </c>
      <c r="R20" s="264"/>
      <c r="S20" s="271"/>
      <c r="T20" s="265"/>
      <c r="U20" s="265"/>
      <c r="V20" s="265"/>
      <c r="W20" s="133"/>
      <c r="X20" s="266"/>
      <c r="Y20" s="125"/>
      <c r="Z20" s="79" t="str">
        <f t="shared" si="3"/>
        <v xml:space="preserve"> </v>
      </c>
      <c r="AA20" s="264"/>
      <c r="AB20" s="265"/>
      <c r="AC20" s="265"/>
      <c r="AD20" s="265"/>
      <c r="AE20" s="265"/>
      <c r="AF20" s="265"/>
      <c r="AG20" s="266"/>
      <c r="AH20" s="15"/>
    </row>
    <row r="21" spans="1:34" ht="23.1" customHeight="1" thickBot="1">
      <c r="A21" s="63" t="s">
        <v>37</v>
      </c>
      <c r="B21" s="64">
        <f t="shared" si="4"/>
        <v>45</v>
      </c>
      <c r="C21" s="521"/>
      <c r="D21" s="461"/>
      <c r="E21" s="727"/>
      <c r="F21" s="728"/>
      <c r="G21" s="123"/>
      <c r="H21" s="124"/>
      <c r="I21" s="125"/>
      <c r="J21" s="126"/>
      <c r="K21" s="127"/>
      <c r="L21" s="72">
        <f t="shared" si="0"/>
        <v>0</v>
      </c>
      <c r="M21" s="133"/>
      <c r="N21" s="127"/>
      <c r="O21" s="74">
        <f t="shared" si="1"/>
        <v>0</v>
      </c>
      <c r="P21" s="75">
        <f t="shared" si="2"/>
        <v>0</v>
      </c>
      <c r="Q21" s="63" t="s">
        <v>37</v>
      </c>
      <c r="R21" s="264"/>
      <c r="S21" s="271"/>
      <c r="T21" s="265"/>
      <c r="U21" s="265"/>
      <c r="V21" s="265"/>
      <c r="W21" s="133"/>
      <c r="X21" s="266"/>
      <c r="Y21" s="125"/>
      <c r="Z21" s="79" t="str">
        <f t="shared" si="3"/>
        <v xml:space="preserve"> </v>
      </c>
      <c r="AA21" s="264"/>
      <c r="AB21" s="265"/>
      <c r="AC21" s="265"/>
      <c r="AD21" s="265"/>
      <c r="AE21" s="265"/>
      <c r="AF21" s="265"/>
      <c r="AG21" s="266"/>
      <c r="AH21" s="15"/>
    </row>
    <row r="22" spans="1:34" ht="24" customHeight="1" thickTop="1" thickBot="1">
      <c r="A22" s="18"/>
      <c r="B22" s="731" t="s">
        <v>255</v>
      </c>
      <c r="C22" s="732"/>
      <c r="D22" s="100"/>
      <c r="E22" s="99"/>
      <c r="F22" s="100" t="s">
        <v>38</v>
      </c>
      <c r="G22" s="101"/>
      <c r="H22" s="102">
        <f>SUM(H6:H21)</f>
        <v>0</v>
      </c>
      <c r="I22" s="102">
        <f>SUM(I6:I21)</f>
        <v>0</v>
      </c>
      <c r="J22" s="102">
        <f>SUM(J6:J21)</f>
        <v>0</v>
      </c>
      <c r="K22" s="102">
        <f>SUM(K6:K21)</f>
        <v>0</v>
      </c>
      <c r="L22" s="102">
        <f>L21</f>
        <v>0</v>
      </c>
      <c r="M22" s="102">
        <f>SUM(M6:M21)</f>
        <v>0</v>
      </c>
      <c r="N22" s="102">
        <f>SUM(N6:N21)</f>
        <v>0</v>
      </c>
      <c r="O22" s="102">
        <f>O21</f>
        <v>0</v>
      </c>
      <c r="P22" s="103">
        <f>SUM(L22+O22)</f>
        <v>0</v>
      </c>
      <c r="Q22" s="104"/>
      <c r="R22" s="272">
        <f>SUM(R6:R21)</f>
        <v>0</v>
      </c>
      <c r="S22" s="272">
        <f t="shared" ref="S22:Y22" si="5">SUM(S6:S21)</f>
        <v>0</v>
      </c>
      <c r="T22" s="272">
        <f t="shared" si="5"/>
        <v>0</v>
      </c>
      <c r="U22" s="272">
        <f t="shared" si="5"/>
        <v>0</v>
      </c>
      <c r="V22" s="272">
        <f t="shared" si="5"/>
        <v>0</v>
      </c>
      <c r="W22" s="272">
        <f>SUM(W6:W21)</f>
        <v>0</v>
      </c>
      <c r="X22" s="489">
        <f>SUM(X6:X21)</f>
        <v>0</v>
      </c>
      <c r="Y22" s="472">
        <f t="shared" si="5"/>
        <v>0</v>
      </c>
      <c r="Z22" s="106"/>
      <c r="AA22" s="272">
        <f>SUM(AA6:AA21)</f>
        <v>0</v>
      </c>
      <c r="AB22" s="272">
        <f t="shared" ref="AB22:AG22" si="6">SUM(AB6:AB21)</f>
        <v>0</v>
      </c>
      <c r="AC22" s="272">
        <f t="shared" si="6"/>
        <v>0</v>
      </c>
      <c r="AD22" s="272">
        <f t="shared" si="6"/>
        <v>0</v>
      </c>
      <c r="AE22" s="272">
        <f t="shared" si="6"/>
        <v>0</v>
      </c>
      <c r="AF22" s="272">
        <f t="shared" si="6"/>
        <v>0</v>
      </c>
      <c r="AG22" s="489">
        <f t="shared" si="6"/>
        <v>0</v>
      </c>
      <c r="AH22" s="15"/>
    </row>
    <row r="23" spans="1:34" s="488" customFormat="1" ht="15" customHeight="1" thickTop="1">
      <c r="A23" s="480"/>
      <c r="B23" s="481"/>
      <c r="C23" s="481"/>
      <c r="D23" s="482"/>
      <c r="E23" s="483"/>
      <c r="F23" s="482"/>
      <c r="G23" s="483"/>
      <c r="H23" s="484"/>
      <c r="I23" s="484"/>
      <c r="J23" s="484"/>
      <c r="K23" s="484"/>
      <c r="L23" s="484"/>
      <c r="M23" s="484"/>
      <c r="N23" s="484"/>
      <c r="O23" s="484"/>
      <c r="P23" s="484"/>
      <c r="Q23" s="485"/>
      <c r="R23" s="484"/>
      <c r="S23" s="484"/>
      <c r="T23" s="484"/>
      <c r="U23" s="484"/>
      <c r="V23" s="484"/>
      <c r="W23" s="484"/>
      <c r="X23" s="484"/>
      <c r="Y23" s="484"/>
      <c r="Z23" s="486"/>
      <c r="AA23" s="484"/>
      <c r="AB23" s="484"/>
      <c r="AC23" s="484"/>
      <c r="AD23" s="484"/>
      <c r="AE23" s="484"/>
      <c r="AF23" s="484"/>
      <c r="AG23" s="484"/>
      <c r="AH23" s="487"/>
    </row>
    <row r="24" spans="1:34" ht="18" hidden="1" customHeight="1">
      <c r="A24" s="18"/>
      <c r="B24" s="107"/>
      <c r="C24" s="107"/>
      <c r="D24" s="107"/>
      <c r="E24" s="107"/>
      <c r="F24" s="107"/>
      <c r="G24" s="107"/>
      <c r="H24" s="108" t="s">
        <v>111</v>
      </c>
      <c r="I24" s="108" t="s">
        <v>110</v>
      </c>
      <c r="J24" s="107"/>
      <c r="K24" s="107"/>
      <c r="L24" s="107"/>
      <c r="M24" s="107"/>
      <c r="N24" s="107"/>
      <c r="O24" s="107"/>
      <c r="P24" s="107"/>
      <c r="Q24" s="18"/>
      <c r="R24" s="15"/>
      <c r="S24" s="15"/>
      <c r="T24" s="15"/>
      <c r="U24" s="15"/>
      <c r="V24" s="15"/>
      <c r="W24" s="15"/>
      <c r="X24" s="15"/>
      <c r="Y24" s="15"/>
      <c r="Z24" s="60"/>
      <c r="AA24" s="15"/>
      <c r="AB24" s="15"/>
      <c r="AC24" s="15"/>
      <c r="AD24" s="15"/>
      <c r="AE24" s="15"/>
      <c r="AF24" s="15"/>
      <c r="AG24" s="15"/>
      <c r="AH24" s="15"/>
    </row>
    <row r="25" spans="1:34" ht="16.5" customHeight="1">
      <c r="A25" s="18"/>
      <c r="B25" s="61"/>
      <c r="C25" s="61"/>
      <c r="D25" s="109" t="s">
        <v>92</v>
      </c>
      <c r="E25" s="679">
        <f>SUM(J22+M22)</f>
        <v>0</v>
      </c>
      <c r="F25" s="680"/>
      <c r="G25" s="681"/>
      <c r="H25" s="110" t="str">
        <f>"(1)"</f>
        <v>(1)</v>
      </c>
      <c r="I25" s="15"/>
      <c r="J25" s="682" t="s">
        <v>93</v>
      </c>
      <c r="K25" s="677"/>
      <c r="L25" s="677"/>
      <c r="M25" s="679">
        <f>SUM(K22+N22)</f>
        <v>0</v>
      </c>
      <c r="N25" s="680"/>
      <c r="O25" s="681"/>
      <c r="P25" s="110" t="str">
        <f>"(2)"</f>
        <v>(2)</v>
      </c>
      <c r="Q25" s="18"/>
      <c r="R25" s="111"/>
      <c r="S25" s="676" t="s">
        <v>61</v>
      </c>
      <c r="T25" s="677"/>
      <c r="U25" s="678"/>
      <c r="V25" s="674">
        <f>SUM(R22:Y22)</f>
        <v>0</v>
      </c>
      <c r="W25" s="675"/>
      <c r="X25" s="110" t="str">
        <f>"(3)"</f>
        <v>(3)</v>
      </c>
      <c r="Y25" s="110" t="str">
        <f>"(3)"</f>
        <v>(3)</v>
      </c>
      <c r="Z25" s="112"/>
      <c r="AA25" s="113"/>
      <c r="AB25" s="682" t="s">
        <v>62</v>
      </c>
      <c r="AC25" s="677"/>
      <c r="AD25" s="683"/>
      <c r="AE25" s="674">
        <f>SUM(AA22:AG22)</f>
        <v>0</v>
      </c>
      <c r="AF25" s="675"/>
      <c r="AG25" s="110" t="str">
        <f>"(4)"</f>
        <v>(4)</v>
      </c>
      <c r="AH25" s="15"/>
    </row>
    <row r="26" spans="1:34" ht="15" hidden="1" customHeight="1">
      <c r="A26" s="18"/>
      <c r="B26" s="114"/>
      <c r="C26" s="114"/>
      <c r="D26" s="259">
        <f>'2'!D26+IF(G7&lt;&gt;0,J7,0)-IF(G7&lt;&gt;0,K7,0)+IF(G8&lt;&gt;0,J8,0)-IF(G8&lt;&gt;0,K8,0)+IF(G9&lt;&gt;0,J9,0)-IF(G9&lt;&gt;0,K9,0)+IF(G10&lt;&gt;0,J10,0)-IF(G10&lt;&gt;0,K10,0)+IF(G11&lt;&gt;0,J11,0)-IF(G11&lt;&gt;0,K11,0)+IF(G12&lt;&gt;0,J12,0)-IF(G12&lt;&gt;0,K12,0)+IF(G13&lt;&gt;0,J13,0)-IF(G13&lt;&gt;0,K13,0)+IF(G14&lt;&gt;0,J14,0)-IF(G14&lt;&gt;0,K14,0)+IF(G15&lt;&gt;0,J15,0)-IF(G15&lt;&gt;0,K15,0)+IF(G16&lt;&gt;0,J16,0)-IF(G16&lt;&gt;0,K16,0)+IF(G17&lt;&gt;0,J17,0)-IF(G17&lt;&gt;0,K17,0)+IF(G18&lt;&gt;0,J18,0)-IF(G18&lt;&gt;0,K18,0)+IF(G19&lt;&gt;0,J19,0)-IF(G19&lt;&gt;0,K19,0)+IF(G20&lt;&gt;0,J20,0)-IF(G20&lt;&gt;0,K20,0)+IF(G21&lt;&gt;0,J21,0)-IF(G21&lt;&gt;0,K21,0)</f>
        <v>0</v>
      </c>
      <c r="E26" s="684" t="s">
        <v>94</v>
      </c>
      <c r="F26" s="684"/>
      <c r="G26" s="684"/>
      <c r="H26" s="116"/>
      <c r="I26" s="116"/>
      <c r="J26" s="15"/>
      <c r="K26" s="15"/>
      <c r="L26" s="15"/>
      <c r="M26" s="684" t="s">
        <v>95</v>
      </c>
      <c r="N26" s="684"/>
      <c r="O26" s="684"/>
      <c r="P26" s="117"/>
      <c r="Q26" s="18"/>
      <c r="R26" s="18"/>
      <c r="S26" s="18"/>
      <c r="T26" s="118"/>
      <c r="U26" s="118"/>
      <c r="V26" s="685" t="s">
        <v>330</v>
      </c>
      <c r="W26" s="685"/>
      <c r="X26" s="381"/>
      <c r="Y26" s="15"/>
      <c r="Z26" s="119"/>
      <c r="AA26" s="18"/>
      <c r="AB26" s="18"/>
      <c r="AC26" s="18"/>
      <c r="AD26" s="18"/>
      <c r="AE26" s="684" t="s">
        <v>331</v>
      </c>
      <c r="AF26" s="684"/>
      <c r="AG26" s="15"/>
      <c r="AH26" s="15"/>
    </row>
    <row r="27" spans="1:34" ht="15.75" hidden="1">
      <c r="A27" s="15"/>
      <c r="B27" s="713" t="s">
        <v>255</v>
      </c>
      <c r="C27" s="713"/>
      <c r="D27" s="260" t="s">
        <v>361</v>
      </c>
      <c r="E27" s="711">
        <f>'16&gt;'!E27</f>
        <v>0</v>
      </c>
      <c r="F27" s="712"/>
      <c r="G27" s="712"/>
      <c r="H27" s="735" t="s">
        <v>112</v>
      </c>
      <c r="I27" s="735"/>
      <c r="J27" s="15"/>
      <c r="K27" s="121" t="str">
        <f>"(1)-(2)+(5)"</f>
        <v>(1)-(2)+(5)</v>
      </c>
      <c r="L27" s="672">
        <f>E25-M25+I22</f>
        <v>0</v>
      </c>
      <c r="M27" s="672"/>
      <c r="N27" s="672">
        <f>V25-AE25+H22</f>
        <v>0</v>
      </c>
      <c r="O27" s="672"/>
      <c r="P27" s="110" t="str">
        <f>"(3)-(4)+(6)"</f>
        <v>(3)-(4)+(6)</v>
      </c>
      <c r="Q27" s="15"/>
      <c r="R27" s="15"/>
      <c r="S27" s="15"/>
      <c r="T27" s="15"/>
      <c r="U27" s="110"/>
      <c r="V27" s="15"/>
      <c r="W27" s="15"/>
      <c r="X27" s="15"/>
      <c r="Y27" s="15"/>
      <c r="Z27" s="60"/>
      <c r="AA27" s="15"/>
      <c r="AB27" s="15"/>
      <c r="AC27" s="15"/>
      <c r="AD27" s="110"/>
      <c r="AE27" s="15"/>
      <c r="AF27" s="15"/>
      <c r="AG27" s="417" t="s">
        <v>282</v>
      </c>
      <c r="AH27" s="15"/>
    </row>
    <row r="28" spans="1:34">
      <c r="Z28" s="12"/>
      <c r="AH28" s="15"/>
    </row>
  </sheetData>
  <sheetProtection password="CD4D" sheet="1" objects="1" scenarios="1" selectLockedCells="1"/>
  <mergeCells count="46">
    <mergeCell ref="B22:C22"/>
    <mergeCell ref="E27:G27"/>
    <mergeCell ref="L27:M27"/>
    <mergeCell ref="N27:O27"/>
    <mergeCell ref="H27:I27"/>
    <mergeCell ref="E13:F13"/>
    <mergeCell ref="E14:F14"/>
    <mergeCell ref="E16:F16"/>
    <mergeCell ref="E17:F17"/>
    <mergeCell ref="E18:F18"/>
    <mergeCell ref="E26:G26"/>
    <mergeCell ref="Z3:Z6"/>
    <mergeCell ref="B27:C27"/>
    <mergeCell ref="E9:F9"/>
    <mergeCell ref="E10:F10"/>
    <mergeCell ref="H2:I3"/>
    <mergeCell ref="D2:D3"/>
    <mergeCell ref="E11:F11"/>
    <mergeCell ref="E12:F12"/>
    <mergeCell ref="P2:P3"/>
    <mergeCell ref="E19:F19"/>
    <mergeCell ref="E8:F8"/>
    <mergeCell ref="E2:F3"/>
    <mergeCell ref="G2:G3"/>
    <mergeCell ref="E15:F15"/>
    <mergeCell ref="E7:F7"/>
    <mergeCell ref="AE25:AF25"/>
    <mergeCell ref="M2:O3"/>
    <mergeCell ref="E5:F5"/>
    <mergeCell ref="E20:F20"/>
    <mergeCell ref="E21:F21"/>
    <mergeCell ref="M26:O26"/>
    <mergeCell ref="V26:W26"/>
    <mergeCell ref="AE26:AF26"/>
    <mergeCell ref="E25:G25"/>
    <mergeCell ref="J25:L25"/>
    <mergeCell ref="M25:O25"/>
    <mergeCell ref="V25:W25"/>
    <mergeCell ref="AB25:AD25"/>
    <mergeCell ref="S25:U25"/>
    <mergeCell ref="J2:L3"/>
    <mergeCell ref="E4:F4"/>
    <mergeCell ref="D6:G6"/>
    <mergeCell ref="B4:D4"/>
    <mergeCell ref="B2:B3"/>
    <mergeCell ref="C2:C3"/>
  </mergeCells>
  <phoneticPr fontId="0" type="noConversion"/>
  <pageMargins left="0.19685039370078741" right="0.19685039370078741" top="0.39370078740157483" bottom="0.39370078740157483" header="0" footer="0"/>
  <pageSetup paperSize="9" firstPageNumber="0" orientation="landscape" cellComments="asDisplayed" horizontalDpi="300" verticalDpi="300" r:id="rId1"/>
  <headerFooter alignWithMargins="0"/>
  <drawing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34B947-E8CF-42F0-A743-3D418F559EAE}">
  <sheetPr codeName="Feuil6"/>
  <dimension ref="A1:AH28"/>
  <sheetViews>
    <sheetView showGridLines="0" zoomScaleNormal="100" workbookViewId="0">
      <pane xSplit="4" topLeftCell="E1" activePane="topRight" state="frozen"/>
      <selection pane="topRight" activeCell="C7" sqref="C7"/>
    </sheetView>
  </sheetViews>
  <sheetFormatPr baseColWidth="10" defaultRowHeight="12.75"/>
  <cols>
    <col min="1" max="1" width="2.7109375" style="2" customWidth="1"/>
    <col min="2" max="2" width="3.42578125" style="2" customWidth="1"/>
    <col min="3" max="3" width="5.85546875" style="2" customWidth="1"/>
    <col min="4" max="4" width="34.7109375" style="2" customWidth="1"/>
    <col min="5" max="5" width="4.28515625" style="2" customWidth="1"/>
    <col min="6" max="6" width="3.85546875" style="2" customWidth="1"/>
    <col min="7" max="7" width="7.85546875" style="2" customWidth="1"/>
    <col min="8" max="9" width="8" style="2" customWidth="1"/>
    <col min="10" max="11" width="9.42578125" style="2" customWidth="1"/>
    <col min="12" max="12" width="9.7109375" style="2" customWidth="1"/>
    <col min="13" max="14" width="9" style="2" customWidth="1"/>
    <col min="15" max="16" width="9.7109375" style="2" customWidth="1"/>
    <col min="17" max="17" width="2.7109375" style="2" customWidth="1"/>
    <col min="18" max="24" width="10" style="2" customWidth="1"/>
    <col min="25" max="25" width="9" style="2" hidden="1" customWidth="1"/>
    <col min="26" max="26" width="2.7109375" style="2" customWidth="1"/>
    <col min="27" max="33" width="10" style="2" customWidth="1"/>
    <col min="34" max="34" width="5" style="2" customWidth="1"/>
    <col min="35" max="16384" width="11.42578125" style="2"/>
  </cols>
  <sheetData>
    <row r="1" spans="1:34" ht="6" customHeight="1" thickBot="1">
      <c r="A1" s="15"/>
      <c r="B1" s="15"/>
      <c r="C1" s="15"/>
      <c r="D1" s="15"/>
      <c r="E1" s="15"/>
      <c r="F1" s="15"/>
      <c r="G1" s="15"/>
      <c r="H1" s="15"/>
      <c r="I1" s="15"/>
      <c r="J1" s="15"/>
      <c r="K1" s="15"/>
      <c r="L1" s="15"/>
      <c r="M1" s="15"/>
      <c r="N1" s="15"/>
      <c r="O1" s="15"/>
      <c r="P1" s="15"/>
      <c r="Q1" s="15"/>
      <c r="R1" s="15"/>
      <c r="S1" s="15"/>
      <c r="T1" s="15"/>
      <c r="U1" s="15"/>
      <c r="V1" s="15"/>
      <c r="W1" s="15"/>
      <c r="X1" s="15"/>
      <c r="Y1" s="15"/>
      <c r="Z1" s="60"/>
      <c r="AA1" s="15"/>
      <c r="AB1" s="15"/>
      <c r="AC1" s="15"/>
      <c r="AD1" s="15"/>
      <c r="AE1" s="15"/>
      <c r="AF1" s="15"/>
      <c r="AG1" s="15"/>
      <c r="AH1" s="15"/>
    </row>
    <row r="2" spans="1:34" ht="18.75" customHeight="1" thickTop="1">
      <c r="A2" s="17"/>
      <c r="B2" s="724" t="s">
        <v>0</v>
      </c>
      <c r="C2" s="702" t="s">
        <v>1</v>
      </c>
      <c r="D2" s="691" t="s">
        <v>2</v>
      </c>
      <c r="E2" s="690" t="s">
        <v>60</v>
      </c>
      <c r="F2" s="691"/>
      <c r="G2" s="705" t="s">
        <v>355</v>
      </c>
      <c r="H2" s="704" t="s">
        <v>3</v>
      </c>
      <c r="I2" s="705"/>
      <c r="J2" s="704" t="s">
        <v>354</v>
      </c>
      <c r="K2" s="695"/>
      <c r="L2" s="696"/>
      <c r="M2" s="694" t="s">
        <v>4</v>
      </c>
      <c r="N2" s="695"/>
      <c r="O2" s="696"/>
      <c r="P2" s="686" t="s">
        <v>455</v>
      </c>
      <c r="Q2" s="18"/>
      <c r="R2" s="19">
        <v>7070</v>
      </c>
      <c r="S2" s="20">
        <v>7080</v>
      </c>
      <c r="T2" s="20">
        <v>7410</v>
      </c>
      <c r="U2" s="20">
        <v>7551</v>
      </c>
      <c r="V2" s="20">
        <v>75511</v>
      </c>
      <c r="W2" s="20">
        <v>7562</v>
      </c>
      <c r="X2" s="21">
        <v>7700</v>
      </c>
      <c r="Y2" s="473">
        <v>7700</v>
      </c>
      <c r="Z2" s="61"/>
      <c r="AA2" s="19">
        <v>6070</v>
      </c>
      <c r="AB2" s="20">
        <v>61681</v>
      </c>
      <c r="AC2" s="20">
        <v>6181</v>
      </c>
      <c r="AD2" s="20">
        <v>6270</v>
      </c>
      <c r="AE2" s="20">
        <v>6586</v>
      </c>
      <c r="AF2" s="20">
        <v>6700</v>
      </c>
      <c r="AG2" s="21">
        <v>6800</v>
      </c>
      <c r="AH2" s="15"/>
    </row>
    <row r="3" spans="1:34" ht="42" customHeight="1">
      <c r="A3" s="17"/>
      <c r="B3" s="725"/>
      <c r="C3" s="703"/>
      <c r="D3" s="693"/>
      <c r="E3" s="692"/>
      <c r="F3" s="693"/>
      <c r="G3" s="707"/>
      <c r="H3" s="706"/>
      <c r="I3" s="707"/>
      <c r="J3" s="706"/>
      <c r="K3" s="698"/>
      <c r="L3" s="699"/>
      <c r="M3" s="697"/>
      <c r="N3" s="698"/>
      <c r="O3" s="699"/>
      <c r="P3" s="687"/>
      <c r="Q3" s="18"/>
      <c r="R3" s="22" t="s">
        <v>468</v>
      </c>
      <c r="S3" s="23" t="s">
        <v>374</v>
      </c>
      <c r="T3" s="23" t="s">
        <v>72</v>
      </c>
      <c r="U3" s="23" t="s">
        <v>449</v>
      </c>
      <c r="V3" s="23" t="s">
        <v>444</v>
      </c>
      <c r="W3" s="23" t="s">
        <v>452</v>
      </c>
      <c r="X3" s="24" t="s">
        <v>75</v>
      </c>
      <c r="Y3" s="474" t="s">
        <v>39</v>
      </c>
      <c r="Z3" s="726" t="s">
        <v>113</v>
      </c>
      <c r="AA3" s="22" t="s">
        <v>67</v>
      </c>
      <c r="AB3" s="382" t="s">
        <v>73</v>
      </c>
      <c r="AC3" s="23" t="s">
        <v>69</v>
      </c>
      <c r="AD3" s="23" t="s">
        <v>445</v>
      </c>
      <c r="AE3" s="23" t="s">
        <v>71</v>
      </c>
      <c r="AF3" s="23" t="s">
        <v>40</v>
      </c>
      <c r="AG3" s="24" t="s">
        <v>363</v>
      </c>
      <c r="AH3" s="15"/>
    </row>
    <row r="4" spans="1:34" ht="66.75" customHeight="1">
      <c r="A4" s="25"/>
      <c r="B4" s="721" t="str">
        <f>CONCATENATE("Année scolaire : ",Garde!C11)</f>
        <v>Année scolaire : 2026-2027</v>
      </c>
      <c r="C4" s="722"/>
      <c r="D4" s="723"/>
      <c r="E4" s="716" t="s">
        <v>55</v>
      </c>
      <c r="F4" s="717"/>
      <c r="G4" s="26" t="s">
        <v>356</v>
      </c>
      <c r="H4" s="27" t="s">
        <v>457</v>
      </c>
      <c r="I4" s="409" t="s">
        <v>456</v>
      </c>
      <c r="J4" s="28" t="s">
        <v>5</v>
      </c>
      <c r="K4" s="29" t="s">
        <v>6</v>
      </c>
      <c r="L4" s="30" t="s">
        <v>7</v>
      </c>
      <c r="M4" s="28" t="s">
        <v>5</v>
      </c>
      <c r="N4" s="29" t="s">
        <v>6</v>
      </c>
      <c r="O4" s="30" t="s">
        <v>7</v>
      </c>
      <c r="P4" s="31"/>
      <c r="Q4" s="18"/>
      <c r="R4" s="32" t="s">
        <v>458</v>
      </c>
      <c r="S4" s="33" t="s">
        <v>447</v>
      </c>
      <c r="T4" s="33" t="s">
        <v>448</v>
      </c>
      <c r="U4" s="33" t="s">
        <v>450</v>
      </c>
      <c r="V4" s="33" t="s">
        <v>451</v>
      </c>
      <c r="W4" s="33" t="s">
        <v>453</v>
      </c>
      <c r="X4" s="34" t="s">
        <v>454</v>
      </c>
      <c r="Y4" s="475" t="s">
        <v>41</v>
      </c>
      <c r="Z4" s="726"/>
      <c r="AA4" s="32" t="s">
        <v>446</v>
      </c>
      <c r="AB4" s="33" t="s">
        <v>459</v>
      </c>
      <c r="AC4" s="33" t="s">
        <v>460</v>
      </c>
      <c r="AD4" s="33" t="s">
        <v>461</v>
      </c>
      <c r="AE4" s="33" t="s">
        <v>462</v>
      </c>
      <c r="AF4" s="33" t="s">
        <v>463</v>
      </c>
      <c r="AG4" s="34" t="s">
        <v>464</v>
      </c>
      <c r="AH4" s="15"/>
    </row>
    <row r="5" spans="1:34" ht="11.85" customHeight="1" thickBot="1">
      <c r="A5" s="18"/>
      <c r="B5" s="35" t="s">
        <v>8</v>
      </c>
      <c r="C5" s="36" t="s">
        <v>9</v>
      </c>
      <c r="D5" s="37" t="s">
        <v>10</v>
      </c>
      <c r="E5" s="708" t="s">
        <v>11</v>
      </c>
      <c r="F5" s="709"/>
      <c r="G5" s="38" t="s">
        <v>12</v>
      </c>
      <c r="H5" s="39" t="s">
        <v>13</v>
      </c>
      <c r="I5" s="40" t="s">
        <v>14</v>
      </c>
      <c r="J5" s="41" t="s">
        <v>15</v>
      </c>
      <c r="K5" s="42" t="s">
        <v>16</v>
      </c>
      <c r="L5" s="43" t="s">
        <v>17</v>
      </c>
      <c r="M5" s="41" t="s">
        <v>18</v>
      </c>
      <c r="N5" s="42" t="s">
        <v>19</v>
      </c>
      <c r="O5" s="43" t="s">
        <v>20</v>
      </c>
      <c r="P5" s="44" t="s">
        <v>21</v>
      </c>
      <c r="Q5" s="18"/>
      <c r="R5" s="45" t="s">
        <v>57</v>
      </c>
      <c r="S5" s="46" t="s">
        <v>42</v>
      </c>
      <c r="T5" s="46" t="s">
        <v>43</v>
      </c>
      <c r="U5" s="46" t="s">
        <v>44</v>
      </c>
      <c r="V5" s="41" t="s">
        <v>45</v>
      </c>
      <c r="W5" s="41" t="s">
        <v>46</v>
      </c>
      <c r="X5" s="47" t="s">
        <v>47</v>
      </c>
      <c r="Y5" s="476" t="s">
        <v>48</v>
      </c>
      <c r="Z5" s="726"/>
      <c r="AA5" s="45" t="s">
        <v>49</v>
      </c>
      <c r="AB5" s="46" t="s">
        <v>50</v>
      </c>
      <c r="AC5" s="46" t="s">
        <v>51</v>
      </c>
      <c r="AD5" s="46" t="s">
        <v>52</v>
      </c>
      <c r="AE5" s="46" t="s">
        <v>53</v>
      </c>
      <c r="AF5" s="46" t="s">
        <v>54</v>
      </c>
      <c r="AG5" s="47" t="s">
        <v>329</v>
      </c>
      <c r="AH5" s="15"/>
    </row>
    <row r="6" spans="1:34" ht="24" customHeight="1" thickTop="1" thickBot="1">
      <c r="A6" s="18"/>
      <c r="B6" s="48"/>
      <c r="C6" s="49"/>
      <c r="D6" s="718" t="s">
        <v>22</v>
      </c>
      <c r="E6" s="719"/>
      <c r="F6" s="719"/>
      <c r="G6" s="720"/>
      <c r="H6" s="50">
        <f>'3'!H22</f>
        <v>0</v>
      </c>
      <c r="I6" s="51">
        <f>'3'!I22</f>
        <v>0</v>
      </c>
      <c r="J6" s="52">
        <f>'3'!J22</f>
        <v>0</v>
      </c>
      <c r="K6" s="53">
        <f>'3'!K22</f>
        <v>0</v>
      </c>
      <c r="L6" s="418">
        <f>'3'!L22</f>
        <v>0</v>
      </c>
      <c r="M6" s="54">
        <f>'3'!M22</f>
        <v>0</v>
      </c>
      <c r="N6" s="53">
        <f>'3'!N22</f>
        <v>0</v>
      </c>
      <c r="O6" s="419">
        <f>'3'!O22</f>
        <v>0</v>
      </c>
      <c r="P6" s="55">
        <f>SUM(L6+O6)</f>
        <v>0</v>
      </c>
      <c r="Q6" s="18"/>
      <c r="R6" s="261">
        <f>'3'!R22</f>
        <v>0</v>
      </c>
      <c r="S6" s="262">
        <f>'3'!S22</f>
        <v>0</v>
      </c>
      <c r="T6" s="262">
        <f>'3'!T22</f>
        <v>0</v>
      </c>
      <c r="U6" s="262">
        <f>'3'!U22</f>
        <v>0</v>
      </c>
      <c r="V6" s="262">
        <f>'3'!V22</f>
        <v>0</v>
      </c>
      <c r="W6" s="262">
        <f>'3'!W22</f>
        <v>0</v>
      </c>
      <c r="X6" s="263">
        <f>'3'!X22</f>
        <v>0</v>
      </c>
      <c r="Y6" s="51">
        <f>'3'!Y22</f>
        <v>0</v>
      </c>
      <c r="Z6" s="726"/>
      <c r="AA6" s="261">
        <f>'3'!AA22</f>
        <v>0</v>
      </c>
      <c r="AB6" s="262">
        <f>'3'!AB22</f>
        <v>0</v>
      </c>
      <c r="AC6" s="262">
        <f>'3'!AC22</f>
        <v>0</v>
      </c>
      <c r="AD6" s="262">
        <f>'3'!AD22</f>
        <v>0</v>
      </c>
      <c r="AE6" s="262">
        <f>'3'!AE22</f>
        <v>0</v>
      </c>
      <c r="AF6" s="262">
        <f>'3'!AF22</f>
        <v>0</v>
      </c>
      <c r="AG6" s="263">
        <f>'3'!AG22</f>
        <v>0</v>
      </c>
      <c r="AH6" s="15"/>
    </row>
    <row r="7" spans="1:34" ht="23.1" customHeight="1" thickTop="1">
      <c r="A7" s="63" t="s">
        <v>23</v>
      </c>
      <c r="B7" s="64">
        <f>'3'!B21+1</f>
        <v>46</v>
      </c>
      <c r="C7" s="521"/>
      <c r="D7" s="122"/>
      <c r="E7" s="733"/>
      <c r="F7" s="734"/>
      <c r="G7" s="123"/>
      <c r="H7" s="124"/>
      <c r="I7" s="125"/>
      <c r="J7" s="126"/>
      <c r="K7" s="127"/>
      <c r="L7" s="72">
        <f t="shared" ref="L7:L21" si="0">L6+J7-K7</f>
        <v>0</v>
      </c>
      <c r="M7" s="133"/>
      <c r="N7" s="127"/>
      <c r="O7" s="74">
        <f t="shared" ref="O7:O21" si="1">O6+M7-N7</f>
        <v>0</v>
      </c>
      <c r="P7" s="75">
        <f t="shared" ref="P7:P21" si="2">L7+O7</f>
        <v>0</v>
      </c>
      <c r="Q7" s="63" t="s">
        <v>23</v>
      </c>
      <c r="R7" s="264"/>
      <c r="S7" s="265"/>
      <c r="T7" s="265"/>
      <c r="U7" s="265"/>
      <c r="V7" s="265"/>
      <c r="W7" s="265"/>
      <c r="X7" s="266"/>
      <c r="Y7" s="125"/>
      <c r="Z7" s="79" t="str">
        <f t="shared" ref="Z7:Z21" si="3">IF(H7+I7+J7+K7+M7+N7=0," ",IF(OR(AND(H7&lt;&gt;0,I7=0,J7+M7+SUM(AA7:AG7)=H7),AND(I7&lt;&gt;0,H7=0,K7+N7=I7),AND(H7=0,I7=0,K7+N7&lt;&gt;0,K7+N7=SUM(AA7:AG7)),AND(H7=0,I7=0,J7+M7&lt;&gt;0,J7+M7=SUM(R7:Y7)),AND(H7=0,I7=0,M7=0,N7&lt;&gt;0,N7=J7),AND(H7=0,I7=0,M7&lt;&gt;0,N7=0,M7=K7)),"ok","??"))</f>
        <v xml:space="preserve"> </v>
      </c>
      <c r="AA7" s="264"/>
      <c r="AB7" s="265"/>
      <c r="AC7" s="265"/>
      <c r="AD7" s="265"/>
      <c r="AE7" s="265"/>
      <c r="AF7" s="265"/>
      <c r="AG7" s="266"/>
      <c r="AH7" s="15"/>
    </row>
    <row r="8" spans="1:34" ht="23.1" customHeight="1">
      <c r="A8" s="63" t="s">
        <v>24</v>
      </c>
      <c r="B8" s="64">
        <f>B7+1</f>
        <v>47</v>
      </c>
      <c r="C8" s="521"/>
      <c r="D8" s="128"/>
      <c r="E8" s="729"/>
      <c r="F8" s="730"/>
      <c r="G8" s="129"/>
      <c r="H8" s="124"/>
      <c r="I8" s="125"/>
      <c r="J8" s="126"/>
      <c r="K8" s="127"/>
      <c r="L8" s="72">
        <f t="shared" si="0"/>
        <v>0</v>
      </c>
      <c r="M8" s="133"/>
      <c r="N8" s="127"/>
      <c r="O8" s="74">
        <f t="shared" si="1"/>
        <v>0</v>
      </c>
      <c r="P8" s="75">
        <f t="shared" si="2"/>
        <v>0</v>
      </c>
      <c r="Q8" s="63" t="s">
        <v>24</v>
      </c>
      <c r="R8" s="267"/>
      <c r="S8" s="268"/>
      <c r="T8" s="269"/>
      <c r="U8" s="269"/>
      <c r="V8" s="269"/>
      <c r="W8" s="270"/>
      <c r="X8" s="273"/>
      <c r="Y8" s="125"/>
      <c r="Z8" s="79" t="str">
        <f t="shared" si="3"/>
        <v xml:space="preserve"> </v>
      </c>
      <c r="AA8" s="267"/>
      <c r="AB8" s="269"/>
      <c r="AC8" s="269"/>
      <c r="AD8" s="269"/>
      <c r="AE8" s="269"/>
      <c r="AF8" s="269"/>
      <c r="AG8" s="273"/>
      <c r="AH8" s="15"/>
    </row>
    <row r="9" spans="1:34" ht="23.1" customHeight="1">
      <c r="A9" s="63" t="s">
        <v>25</v>
      </c>
      <c r="B9" s="64">
        <f t="shared" ref="B9:B21" si="4">B8+1</f>
        <v>48</v>
      </c>
      <c r="C9" s="521"/>
      <c r="D9" s="128"/>
      <c r="E9" s="729"/>
      <c r="F9" s="730"/>
      <c r="G9" s="123"/>
      <c r="H9" s="124"/>
      <c r="I9" s="125"/>
      <c r="J9" s="126"/>
      <c r="K9" s="127"/>
      <c r="L9" s="72">
        <f t="shared" si="0"/>
        <v>0</v>
      </c>
      <c r="M9" s="133"/>
      <c r="N9" s="127"/>
      <c r="O9" s="74">
        <f t="shared" si="1"/>
        <v>0</v>
      </c>
      <c r="P9" s="75">
        <f t="shared" si="2"/>
        <v>0</v>
      </c>
      <c r="Q9" s="63" t="s">
        <v>25</v>
      </c>
      <c r="R9" s="264"/>
      <c r="S9" s="271"/>
      <c r="T9" s="265"/>
      <c r="U9" s="265"/>
      <c r="V9" s="265"/>
      <c r="W9" s="133"/>
      <c r="X9" s="266"/>
      <c r="Y9" s="125"/>
      <c r="Z9" s="79" t="str">
        <f t="shared" si="3"/>
        <v xml:space="preserve"> </v>
      </c>
      <c r="AA9" s="264"/>
      <c r="AB9" s="265"/>
      <c r="AC9" s="265"/>
      <c r="AD9" s="265"/>
      <c r="AE9" s="265"/>
      <c r="AF9" s="265"/>
      <c r="AG9" s="266"/>
      <c r="AH9" s="15"/>
    </row>
    <row r="10" spans="1:34" ht="23.1" customHeight="1">
      <c r="A10" s="63" t="s">
        <v>26</v>
      </c>
      <c r="B10" s="64">
        <f t="shared" si="4"/>
        <v>49</v>
      </c>
      <c r="C10" s="521"/>
      <c r="D10" s="128"/>
      <c r="E10" s="729"/>
      <c r="F10" s="730"/>
      <c r="G10" s="129"/>
      <c r="H10" s="124"/>
      <c r="I10" s="125"/>
      <c r="J10" s="126"/>
      <c r="K10" s="127"/>
      <c r="L10" s="72">
        <f t="shared" si="0"/>
        <v>0</v>
      </c>
      <c r="M10" s="133"/>
      <c r="N10" s="127"/>
      <c r="O10" s="74">
        <f t="shared" si="1"/>
        <v>0</v>
      </c>
      <c r="P10" s="75">
        <f t="shared" si="2"/>
        <v>0</v>
      </c>
      <c r="Q10" s="63" t="s">
        <v>26</v>
      </c>
      <c r="R10" s="264"/>
      <c r="S10" s="271"/>
      <c r="T10" s="265"/>
      <c r="U10" s="265"/>
      <c r="V10" s="265"/>
      <c r="W10" s="133"/>
      <c r="X10" s="266"/>
      <c r="Y10" s="125"/>
      <c r="Z10" s="79" t="str">
        <f t="shared" si="3"/>
        <v xml:space="preserve"> </v>
      </c>
      <c r="AA10" s="264"/>
      <c r="AB10" s="265"/>
      <c r="AC10" s="265"/>
      <c r="AD10" s="265"/>
      <c r="AE10" s="265"/>
      <c r="AF10" s="265"/>
      <c r="AG10" s="266"/>
      <c r="AH10" s="15"/>
    </row>
    <row r="11" spans="1:34" ht="23.1" customHeight="1">
      <c r="A11" s="63" t="s">
        <v>27</v>
      </c>
      <c r="B11" s="64">
        <f t="shared" si="4"/>
        <v>50</v>
      </c>
      <c r="C11" s="521"/>
      <c r="D11" s="128"/>
      <c r="E11" s="729"/>
      <c r="F11" s="730"/>
      <c r="G11" s="123"/>
      <c r="H11" s="124"/>
      <c r="I11" s="125"/>
      <c r="J11" s="126"/>
      <c r="K11" s="127"/>
      <c r="L11" s="72">
        <f t="shared" si="0"/>
        <v>0</v>
      </c>
      <c r="M11" s="133"/>
      <c r="N11" s="127"/>
      <c r="O11" s="74">
        <f t="shared" si="1"/>
        <v>0</v>
      </c>
      <c r="P11" s="75">
        <f t="shared" si="2"/>
        <v>0</v>
      </c>
      <c r="Q11" s="63" t="s">
        <v>27</v>
      </c>
      <c r="R11" s="264"/>
      <c r="S11" s="271"/>
      <c r="T11" s="265"/>
      <c r="U11" s="265"/>
      <c r="V11" s="265"/>
      <c r="W11" s="133"/>
      <c r="X11" s="266"/>
      <c r="Y11" s="125"/>
      <c r="Z11" s="79" t="str">
        <f t="shared" si="3"/>
        <v xml:space="preserve"> </v>
      </c>
      <c r="AA11" s="264"/>
      <c r="AB11" s="265"/>
      <c r="AC11" s="265"/>
      <c r="AD11" s="265"/>
      <c r="AE11" s="265"/>
      <c r="AF11" s="265"/>
      <c r="AG11" s="266"/>
      <c r="AH11" s="15"/>
    </row>
    <row r="12" spans="1:34" ht="23.1" customHeight="1">
      <c r="A12" s="63" t="s">
        <v>28</v>
      </c>
      <c r="B12" s="64">
        <f t="shared" si="4"/>
        <v>51</v>
      </c>
      <c r="C12" s="521"/>
      <c r="D12" s="130"/>
      <c r="E12" s="729"/>
      <c r="F12" s="730"/>
      <c r="G12" s="131"/>
      <c r="H12" s="124"/>
      <c r="I12" s="125"/>
      <c r="J12" s="126"/>
      <c r="K12" s="127"/>
      <c r="L12" s="72">
        <f t="shared" si="0"/>
        <v>0</v>
      </c>
      <c r="M12" s="133"/>
      <c r="N12" s="127"/>
      <c r="O12" s="74">
        <f t="shared" si="1"/>
        <v>0</v>
      </c>
      <c r="P12" s="75">
        <f t="shared" si="2"/>
        <v>0</v>
      </c>
      <c r="Q12" s="63" t="s">
        <v>28</v>
      </c>
      <c r="R12" s="264"/>
      <c r="S12" s="271"/>
      <c r="T12" s="265"/>
      <c r="U12" s="265"/>
      <c r="V12" s="265"/>
      <c r="W12" s="133"/>
      <c r="X12" s="266"/>
      <c r="Y12" s="125"/>
      <c r="Z12" s="79" t="str">
        <f t="shared" si="3"/>
        <v xml:space="preserve"> </v>
      </c>
      <c r="AA12" s="264"/>
      <c r="AB12" s="265"/>
      <c r="AC12" s="265"/>
      <c r="AD12" s="265"/>
      <c r="AE12" s="265"/>
      <c r="AF12" s="265"/>
      <c r="AG12" s="266"/>
      <c r="AH12" s="15"/>
    </row>
    <row r="13" spans="1:34" ht="23.1" customHeight="1">
      <c r="A13" s="63" t="s">
        <v>29</v>
      </c>
      <c r="B13" s="64">
        <f t="shared" si="4"/>
        <v>52</v>
      </c>
      <c r="C13" s="521"/>
      <c r="D13" s="128"/>
      <c r="E13" s="729"/>
      <c r="F13" s="730"/>
      <c r="G13" s="123"/>
      <c r="H13" s="124"/>
      <c r="I13" s="125"/>
      <c r="J13" s="126"/>
      <c r="K13" s="127"/>
      <c r="L13" s="72">
        <f t="shared" si="0"/>
        <v>0</v>
      </c>
      <c r="M13" s="133"/>
      <c r="N13" s="127"/>
      <c r="O13" s="74">
        <f t="shared" si="1"/>
        <v>0</v>
      </c>
      <c r="P13" s="75">
        <f t="shared" si="2"/>
        <v>0</v>
      </c>
      <c r="Q13" s="63" t="s">
        <v>29</v>
      </c>
      <c r="R13" s="264"/>
      <c r="S13" s="271"/>
      <c r="T13" s="265"/>
      <c r="U13" s="265"/>
      <c r="V13" s="265"/>
      <c r="W13" s="133"/>
      <c r="X13" s="266"/>
      <c r="Y13" s="125"/>
      <c r="Z13" s="79" t="str">
        <f t="shared" si="3"/>
        <v xml:space="preserve"> </v>
      </c>
      <c r="AA13" s="264"/>
      <c r="AB13" s="265"/>
      <c r="AC13" s="265"/>
      <c r="AD13" s="265"/>
      <c r="AE13" s="265"/>
      <c r="AF13" s="265"/>
      <c r="AG13" s="266"/>
      <c r="AH13" s="15"/>
    </row>
    <row r="14" spans="1:34" ht="23.1" customHeight="1">
      <c r="A14" s="63" t="s">
        <v>30</v>
      </c>
      <c r="B14" s="64">
        <f t="shared" si="4"/>
        <v>53</v>
      </c>
      <c r="C14" s="521"/>
      <c r="D14" s="128"/>
      <c r="E14" s="729"/>
      <c r="F14" s="730"/>
      <c r="G14" s="131"/>
      <c r="H14" s="124"/>
      <c r="I14" s="125"/>
      <c r="J14" s="126"/>
      <c r="K14" s="127"/>
      <c r="L14" s="72">
        <f t="shared" si="0"/>
        <v>0</v>
      </c>
      <c r="M14" s="133"/>
      <c r="N14" s="127"/>
      <c r="O14" s="74">
        <f t="shared" si="1"/>
        <v>0</v>
      </c>
      <c r="P14" s="75">
        <f t="shared" si="2"/>
        <v>0</v>
      </c>
      <c r="Q14" s="63" t="s">
        <v>30</v>
      </c>
      <c r="R14" s="264"/>
      <c r="S14" s="271"/>
      <c r="T14" s="265"/>
      <c r="U14" s="265"/>
      <c r="V14" s="265"/>
      <c r="W14" s="133"/>
      <c r="X14" s="266"/>
      <c r="Y14" s="125"/>
      <c r="Z14" s="79" t="str">
        <f t="shared" si="3"/>
        <v xml:space="preserve"> </v>
      </c>
      <c r="AA14" s="264"/>
      <c r="AB14" s="265"/>
      <c r="AC14" s="265"/>
      <c r="AD14" s="265"/>
      <c r="AE14" s="265"/>
      <c r="AF14" s="265"/>
      <c r="AG14" s="266"/>
      <c r="AH14" s="15"/>
    </row>
    <row r="15" spans="1:34" ht="23.1" customHeight="1">
      <c r="A15" s="63" t="s">
        <v>31</v>
      </c>
      <c r="B15" s="64">
        <f t="shared" si="4"/>
        <v>54</v>
      </c>
      <c r="C15" s="521"/>
      <c r="D15" s="128"/>
      <c r="E15" s="729"/>
      <c r="F15" s="730"/>
      <c r="G15" s="123"/>
      <c r="H15" s="124"/>
      <c r="I15" s="125"/>
      <c r="J15" s="126"/>
      <c r="K15" s="127"/>
      <c r="L15" s="72">
        <f t="shared" si="0"/>
        <v>0</v>
      </c>
      <c r="M15" s="133"/>
      <c r="N15" s="127"/>
      <c r="O15" s="74">
        <f t="shared" si="1"/>
        <v>0</v>
      </c>
      <c r="P15" s="75">
        <f t="shared" si="2"/>
        <v>0</v>
      </c>
      <c r="Q15" s="63" t="s">
        <v>31</v>
      </c>
      <c r="R15" s="264"/>
      <c r="S15" s="271"/>
      <c r="T15" s="265"/>
      <c r="U15" s="265"/>
      <c r="V15" s="265"/>
      <c r="W15" s="133"/>
      <c r="X15" s="266"/>
      <c r="Y15" s="125"/>
      <c r="Z15" s="79" t="str">
        <f t="shared" si="3"/>
        <v xml:space="preserve"> </v>
      </c>
      <c r="AA15" s="264"/>
      <c r="AB15" s="265"/>
      <c r="AC15" s="265"/>
      <c r="AD15" s="265"/>
      <c r="AE15" s="265"/>
      <c r="AF15" s="265"/>
      <c r="AG15" s="266"/>
      <c r="AH15" s="15"/>
    </row>
    <row r="16" spans="1:34" ht="23.1" customHeight="1">
      <c r="A16" s="63" t="s">
        <v>32</v>
      </c>
      <c r="B16" s="64">
        <f t="shared" si="4"/>
        <v>55</v>
      </c>
      <c r="C16" s="521"/>
      <c r="D16" s="128"/>
      <c r="E16" s="729"/>
      <c r="F16" s="730"/>
      <c r="G16" s="131"/>
      <c r="H16" s="124"/>
      <c r="I16" s="125"/>
      <c r="J16" s="126"/>
      <c r="K16" s="127"/>
      <c r="L16" s="72">
        <f t="shared" si="0"/>
        <v>0</v>
      </c>
      <c r="M16" s="133"/>
      <c r="N16" s="127"/>
      <c r="O16" s="74">
        <f t="shared" si="1"/>
        <v>0</v>
      </c>
      <c r="P16" s="75">
        <f t="shared" si="2"/>
        <v>0</v>
      </c>
      <c r="Q16" s="63" t="s">
        <v>32</v>
      </c>
      <c r="R16" s="264"/>
      <c r="S16" s="271"/>
      <c r="T16" s="265"/>
      <c r="U16" s="265"/>
      <c r="V16" s="265"/>
      <c r="W16" s="133"/>
      <c r="X16" s="266"/>
      <c r="Y16" s="125"/>
      <c r="Z16" s="79" t="str">
        <f t="shared" si="3"/>
        <v xml:space="preserve"> </v>
      </c>
      <c r="AA16" s="264"/>
      <c r="AB16" s="265"/>
      <c r="AC16" s="265"/>
      <c r="AD16" s="265"/>
      <c r="AE16" s="265"/>
      <c r="AF16" s="265"/>
      <c r="AG16" s="266"/>
      <c r="AH16" s="15"/>
    </row>
    <row r="17" spans="1:34" ht="23.1" customHeight="1">
      <c r="A17" s="63" t="s">
        <v>33</v>
      </c>
      <c r="B17" s="64">
        <f t="shared" si="4"/>
        <v>56</v>
      </c>
      <c r="C17" s="521"/>
      <c r="D17" s="128"/>
      <c r="E17" s="729"/>
      <c r="F17" s="730"/>
      <c r="G17" s="123"/>
      <c r="H17" s="124"/>
      <c r="I17" s="125"/>
      <c r="J17" s="126"/>
      <c r="K17" s="127"/>
      <c r="L17" s="72">
        <f t="shared" si="0"/>
        <v>0</v>
      </c>
      <c r="M17" s="133"/>
      <c r="N17" s="127"/>
      <c r="O17" s="74">
        <f t="shared" si="1"/>
        <v>0</v>
      </c>
      <c r="P17" s="75">
        <f t="shared" si="2"/>
        <v>0</v>
      </c>
      <c r="Q17" s="63" t="s">
        <v>33</v>
      </c>
      <c r="R17" s="264"/>
      <c r="S17" s="271"/>
      <c r="T17" s="265"/>
      <c r="U17" s="265"/>
      <c r="V17" s="265"/>
      <c r="W17" s="133"/>
      <c r="X17" s="266"/>
      <c r="Y17" s="125"/>
      <c r="Z17" s="79" t="str">
        <f t="shared" si="3"/>
        <v xml:space="preserve"> </v>
      </c>
      <c r="AA17" s="264"/>
      <c r="AB17" s="265"/>
      <c r="AC17" s="265"/>
      <c r="AD17" s="265"/>
      <c r="AE17" s="265"/>
      <c r="AF17" s="265"/>
      <c r="AG17" s="266"/>
      <c r="AH17" s="15"/>
    </row>
    <row r="18" spans="1:34" ht="23.1" customHeight="1">
      <c r="A18" s="63" t="s">
        <v>34</v>
      </c>
      <c r="B18" s="64">
        <f t="shared" si="4"/>
        <v>57</v>
      </c>
      <c r="C18" s="521"/>
      <c r="D18" s="128"/>
      <c r="E18" s="729"/>
      <c r="F18" s="730"/>
      <c r="G18" s="131"/>
      <c r="H18" s="124"/>
      <c r="I18" s="125"/>
      <c r="J18" s="126"/>
      <c r="K18" s="127"/>
      <c r="L18" s="72">
        <f t="shared" si="0"/>
        <v>0</v>
      </c>
      <c r="M18" s="133"/>
      <c r="N18" s="127"/>
      <c r="O18" s="74">
        <f t="shared" si="1"/>
        <v>0</v>
      </c>
      <c r="P18" s="75">
        <f t="shared" si="2"/>
        <v>0</v>
      </c>
      <c r="Q18" s="63" t="s">
        <v>34</v>
      </c>
      <c r="R18" s="264"/>
      <c r="S18" s="271"/>
      <c r="T18" s="265"/>
      <c r="U18" s="265"/>
      <c r="V18" s="265"/>
      <c r="W18" s="133"/>
      <c r="X18" s="266"/>
      <c r="Y18" s="125"/>
      <c r="Z18" s="79" t="str">
        <f t="shared" si="3"/>
        <v xml:space="preserve"> </v>
      </c>
      <c r="AA18" s="264"/>
      <c r="AB18" s="265"/>
      <c r="AC18" s="265"/>
      <c r="AD18" s="265"/>
      <c r="AE18" s="265"/>
      <c r="AF18" s="265"/>
      <c r="AG18" s="266"/>
      <c r="AH18" s="15"/>
    </row>
    <row r="19" spans="1:34" ht="23.1" customHeight="1">
      <c r="A19" s="63" t="s">
        <v>35</v>
      </c>
      <c r="B19" s="64">
        <f t="shared" si="4"/>
        <v>58</v>
      </c>
      <c r="C19" s="521"/>
      <c r="D19" s="128"/>
      <c r="E19" s="729"/>
      <c r="F19" s="730"/>
      <c r="G19" s="123"/>
      <c r="H19" s="124"/>
      <c r="I19" s="125"/>
      <c r="J19" s="126"/>
      <c r="K19" s="127"/>
      <c r="L19" s="72">
        <f t="shared" si="0"/>
        <v>0</v>
      </c>
      <c r="M19" s="133"/>
      <c r="N19" s="127"/>
      <c r="O19" s="74">
        <f t="shared" si="1"/>
        <v>0</v>
      </c>
      <c r="P19" s="75">
        <f t="shared" si="2"/>
        <v>0</v>
      </c>
      <c r="Q19" s="63" t="s">
        <v>35</v>
      </c>
      <c r="R19" s="264"/>
      <c r="S19" s="271"/>
      <c r="T19" s="265"/>
      <c r="U19" s="265"/>
      <c r="V19" s="265"/>
      <c r="W19" s="133"/>
      <c r="X19" s="266"/>
      <c r="Y19" s="125"/>
      <c r="Z19" s="79" t="str">
        <f t="shared" si="3"/>
        <v xml:space="preserve"> </v>
      </c>
      <c r="AA19" s="264"/>
      <c r="AB19" s="265"/>
      <c r="AC19" s="265"/>
      <c r="AD19" s="265"/>
      <c r="AE19" s="265"/>
      <c r="AF19" s="265"/>
      <c r="AG19" s="266"/>
      <c r="AH19" s="15"/>
    </row>
    <row r="20" spans="1:34" ht="23.1" customHeight="1">
      <c r="A20" s="63" t="s">
        <v>36</v>
      </c>
      <c r="B20" s="64">
        <f t="shared" si="4"/>
        <v>59</v>
      </c>
      <c r="C20" s="521"/>
      <c r="D20" s="132"/>
      <c r="E20" s="729"/>
      <c r="F20" s="730"/>
      <c r="G20" s="131"/>
      <c r="H20" s="124"/>
      <c r="I20" s="125"/>
      <c r="J20" s="126"/>
      <c r="K20" s="127"/>
      <c r="L20" s="72">
        <f t="shared" si="0"/>
        <v>0</v>
      </c>
      <c r="M20" s="133"/>
      <c r="N20" s="127"/>
      <c r="O20" s="74">
        <f t="shared" si="1"/>
        <v>0</v>
      </c>
      <c r="P20" s="75">
        <f t="shared" si="2"/>
        <v>0</v>
      </c>
      <c r="Q20" s="63" t="s">
        <v>36</v>
      </c>
      <c r="R20" s="264"/>
      <c r="S20" s="271"/>
      <c r="T20" s="265"/>
      <c r="U20" s="265"/>
      <c r="V20" s="265"/>
      <c r="W20" s="133"/>
      <c r="X20" s="266"/>
      <c r="Y20" s="125"/>
      <c r="Z20" s="79" t="str">
        <f t="shared" si="3"/>
        <v xml:space="preserve"> </v>
      </c>
      <c r="AA20" s="264"/>
      <c r="AB20" s="265"/>
      <c r="AC20" s="265"/>
      <c r="AD20" s="265"/>
      <c r="AE20" s="265"/>
      <c r="AF20" s="265"/>
      <c r="AG20" s="266"/>
      <c r="AH20" s="15"/>
    </row>
    <row r="21" spans="1:34" ht="23.1" customHeight="1" thickBot="1">
      <c r="A21" s="63" t="s">
        <v>37</v>
      </c>
      <c r="B21" s="64">
        <f t="shared" si="4"/>
        <v>60</v>
      </c>
      <c r="C21" s="521"/>
      <c r="D21" s="274"/>
      <c r="E21" s="727"/>
      <c r="F21" s="728"/>
      <c r="G21" s="123"/>
      <c r="H21" s="124"/>
      <c r="I21" s="125"/>
      <c r="J21" s="126"/>
      <c r="K21" s="127"/>
      <c r="L21" s="72">
        <f t="shared" si="0"/>
        <v>0</v>
      </c>
      <c r="M21" s="133"/>
      <c r="N21" s="127"/>
      <c r="O21" s="74">
        <f t="shared" si="1"/>
        <v>0</v>
      </c>
      <c r="P21" s="75">
        <f t="shared" si="2"/>
        <v>0</v>
      </c>
      <c r="Q21" s="63" t="s">
        <v>37</v>
      </c>
      <c r="R21" s="264"/>
      <c r="S21" s="271"/>
      <c r="T21" s="265"/>
      <c r="U21" s="265"/>
      <c r="V21" s="265"/>
      <c r="W21" s="133"/>
      <c r="X21" s="266"/>
      <c r="Y21" s="125"/>
      <c r="Z21" s="79" t="str">
        <f t="shared" si="3"/>
        <v xml:space="preserve"> </v>
      </c>
      <c r="AA21" s="264"/>
      <c r="AB21" s="265"/>
      <c r="AC21" s="265"/>
      <c r="AD21" s="265"/>
      <c r="AE21" s="265"/>
      <c r="AF21" s="265"/>
      <c r="AG21" s="266"/>
      <c r="AH21" s="15"/>
    </row>
    <row r="22" spans="1:34" ht="24" customHeight="1" thickTop="1" thickBot="1">
      <c r="A22" s="18"/>
      <c r="B22" s="731" t="s">
        <v>256</v>
      </c>
      <c r="C22" s="732"/>
      <c r="D22" s="100"/>
      <c r="E22" s="99"/>
      <c r="F22" s="100" t="s">
        <v>38</v>
      </c>
      <c r="G22" s="101"/>
      <c r="H22" s="102">
        <f>SUM(H6:H21)</f>
        <v>0</v>
      </c>
      <c r="I22" s="102">
        <f>SUM(I6:I21)</f>
        <v>0</v>
      </c>
      <c r="J22" s="102">
        <f>SUM(J6:J21)</f>
        <v>0</v>
      </c>
      <c r="K22" s="102">
        <f>SUM(K6:K21)</f>
        <v>0</v>
      </c>
      <c r="L22" s="102">
        <f>L21</f>
        <v>0</v>
      </c>
      <c r="M22" s="102">
        <f>SUM(M6:M21)</f>
        <v>0</v>
      </c>
      <c r="N22" s="102">
        <f>SUM(N6:N21)</f>
        <v>0</v>
      </c>
      <c r="O22" s="102">
        <f>O21</f>
        <v>0</v>
      </c>
      <c r="P22" s="103">
        <f>SUM(L22+O22)</f>
        <v>0</v>
      </c>
      <c r="Q22" s="104"/>
      <c r="R22" s="272">
        <f>SUM(R6:R21)</f>
        <v>0</v>
      </c>
      <c r="S22" s="272">
        <f t="shared" ref="S22:Y22" si="5">SUM(S6:S21)</f>
        <v>0</v>
      </c>
      <c r="T22" s="272">
        <f t="shared" si="5"/>
        <v>0</v>
      </c>
      <c r="U22" s="272">
        <f t="shared" si="5"/>
        <v>0</v>
      </c>
      <c r="V22" s="272">
        <f t="shared" si="5"/>
        <v>0</v>
      </c>
      <c r="W22" s="272">
        <f>SUM(W6:W21)</f>
        <v>0</v>
      </c>
      <c r="X22" s="489">
        <f>SUM(X6:X21)</f>
        <v>0</v>
      </c>
      <c r="Y22" s="472">
        <f t="shared" si="5"/>
        <v>0</v>
      </c>
      <c r="Z22" s="106"/>
      <c r="AA22" s="272">
        <f>SUM(AA6:AA21)</f>
        <v>0</v>
      </c>
      <c r="AB22" s="272">
        <f t="shared" ref="AB22:AG22" si="6">SUM(AB6:AB21)</f>
        <v>0</v>
      </c>
      <c r="AC22" s="272">
        <f t="shared" si="6"/>
        <v>0</v>
      </c>
      <c r="AD22" s="272">
        <f t="shared" si="6"/>
        <v>0</v>
      </c>
      <c r="AE22" s="272">
        <f t="shared" si="6"/>
        <v>0</v>
      </c>
      <c r="AF22" s="272">
        <f t="shared" si="6"/>
        <v>0</v>
      </c>
      <c r="AG22" s="489">
        <f t="shared" si="6"/>
        <v>0</v>
      </c>
      <c r="AH22" s="15"/>
    </row>
    <row r="23" spans="1:34" s="488" customFormat="1" ht="15" customHeight="1" thickTop="1">
      <c r="A23" s="480"/>
      <c r="B23" s="481"/>
      <c r="C23" s="481"/>
      <c r="D23" s="482"/>
      <c r="E23" s="483"/>
      <c r="F23" s="482"/>
      <c r="G23" s="483"/>
      <c r="H23" s="484"/>
      <c r="I23" s="484"/>
      <c r="J23" s="484"/>
      <c r="K23" s="484"/>
      <c r="L23" s="484"/>
      <c r="M23" s="484"/>
      <c r="N23" s="484"/>
      <c r="O23" s="484"/>
      <c r="P23" s="484"/>
      <c r="Q23" s="485"/>
      <c r="R23" s="484"/>
      <c r="S23" s="484"/>
      <c r="T23" s="484"/>
      <c r="U23" s="484"/>
      <c r="V23" s="484"/>
      <c r="W23" s="484"/>
      <c r="X23" s="484"/>
      <c r="Y23" s="484"/>
      <c r="Z23" s="486"/>
      <c r="AA23" s="484"/>
      <c r="AB23" s="484"/>
      <c r="AC23" s="484"/>
      <c r="AD23" s="484"/>
      <c r="AE23" s="484"/>
      <c r="AF23" s="484"/>
      <c r="AG23" s="484"/>
      <c r="AH23" s="487"/>
    </row>
    <row r="24" spans="1:34" ht="18" hidden="1" customHeight="1">
      <c r="A24" s="18"/>
      <c r="B24" s="107"/>
      <c r="C24" s="107"/>
      <c r="D24" s="107"/>
      <c r="E24" s="107"/>
      <c r="F24" s="107"/>
      <c r="G24" s="107"/>
      <c r="H24" s="108" t="s">
        <v>111</v>
      </c>
      <c r="I24" s="108" t="s">
        <v>110</v>
      </c>
      <c r="J24" s="107"/>
      <c r="K24" s="107"/>
      <c r="L24" s="107"/>
      <c r="M24" s="107"/>
      <c r="N24" s="107"/>
      <c r="O24" s="107"/>
      <c r="P24" s="107"/>
      <c r="Q24" s="18"/>
      <c r="R24" s="15"/>
      <c r="S24" s="15"/>
      <c r="T24" s="15"/>
      <c r="U24" s="15"/>
      <c r="V24" s="15"/>
      <c r="W24" s="15"/>
      <c r="X24" s="15"/>
      <c r="Y24" s="15"/>
      <c r="Z24" s="60"/>
      <c r="AA24" s="15"/>
      <c r="AB24" s="15"/>
      <c r="AC24" s="15"/>
      <c r="AD24" s="15"/>
      <c r="AE24" s="15"/>
      <c r="AF24" s="15"/>
      <c r="AG24" s="15"/>
      <c r="AH24" s="15"/>
    </row>
    <row r="25" spans="1:34" ht="16.5" customHeight="1">
      <c r="A25" s="18"/>
      <c r="B25" s="61"/>
      <c r="C25" s="61"/>
      <c r="D25" s="109" t="s">
        <v>92</v>
      </c>
      <c r="E25" s="679">
        <f>SUM(J22+M22)</f>
        <v>0</v>
      </c>
      <c r="F25" s="680"/>
      <c r="G25" s="681"/>
      <c r="H25" s="110" t="str">
        <f>"(1)"</f>
        <v>(1)</v>
      </c>
      <c r="I25" s="15"/>
      <c r="J25" s="682" t="s">
        <v>93</v>
      </c>
      <c r="K25" s="677"/>
      <c r="L25" s="677"/>
      <c r="M25" s="679">
        <f>SUM(K22+N22)</f>
        <v>0</v>
      </c>
      <c r="N25" s="680"/>
      <c r="O25" s="681"/>
      <c r="P25" s="110" t="str">
        <f>"(2)"</f>
        <v>(2)</v>
      </c>
      <c r="Q25" s="18"/>
      <c r="R25" s="111"/>
      <c r="S25" s="676" t="s">
        <v>61</v>
      </c>
      <c r="T25" s="677"/>
      <c r="U25" s="678"/>
      <c r="V25" s="674">
        <f>SUM(R22:Y22)</f>
        <v>0</v>
      </c>
      <c r="W25" s="675"/>
      <c r="X25" s="110" t="str">
        <f>"(3)"</f>
        <v>(3)</v>
      </c>
      <c r="Y25" s="110" t="str">
        <f>"(3)"</f>
        <v>(3)</v>
      </c>
      <c r="Z25" s="112"/>
      <c r="AA25" s="113"/>
      <c r="AB25" s="682" t="s">
        <v>62</v>
      </c>
      <c r="AC25" s="677"/>
      <c r="AD25" s="683"/>
      <c r="AE25" s="674">
        <f>SUM(AA22:AG22)</f>
        <v>0</v>
      </c>
      <c r="AF25" s="675"/>
      <c r="AG25" s="110" t="str">
        <f>"(4)"</f>
        <v>(4)</v>
      </c>
      <c r="AH25" s="15"/>
    </row>
    <row r="26" spans="1:34" ht="15" hidden="1" customHeight="1">
      <c r="A26" s="18"/>
      <c r="B26" s="114"/>
      <c r="C26" s="114"/>
      <c r="D26" s="259">
        <f>'3'!D26+IF(G7&lt;&gt;0,J7,0)-IF(G7&lt;&gt;0,K7,0)+IF(G8&lt;&gt;0,J8,0)-IF(G8&lt;&gt;0,K8,0)+IF(G9&lt;&gt;0,J9,0)-IF(G9&lt;&gt;0,K9,0)+IF(G10&lt;&gt;0,J10,0)-IF(G10&lt;&gt;0,K10,0)+IF(G11&lt;&gt;0,J11,0)-IF(G11&lt;&gt;0,K11,0)+IF(G12&lt;&gt;0,J12,0)-IF(G12&lt;&gt;0,K12,0)+IF(G13&lt;&gt;0,J13,0)-IF(G13&lt;&gt;0,K13,0)+IF(G14&lt;&gt;0,J14,0)-IF(G14&lt;&gt;0,K14,0)+IF(G15&lt;&gt;0,J15,0)-IF(G15&lt;&gt;0,K15,0)+IF(G16&lt;&gt;0,J16,0)-IF(G16&lt;&gt;0,K16,0)+IF(G17&lt;&gt;0,J17,0)-IF(G17&lt;&gt;0,K17,0)+IF(G18&lt;&gt;0,J18,0)-IF(G18&lt;&gt;0,K18,0)+IF(G19&lt;&gt;0,J19,0)-IF(G19&lt;&gt;0,K19,0)+IF(G20&lt;&gt;0,J20,0)-IF(G20&lt;&gt;0,K20,0)+IF(G21&lt;&gt;0,J21,0)-IF(G21&lt;&gt;0,K21,0)</f>
        <v>0</v>
      </c>
      <c r="E26" s="684" t="s">
        <v>94</v>
      </c>
      <c r="F26" s="684"/>
      <c r="G26" s="684"/>
      <c r="H26" s="116"/>
      <c r="I26" s="116"/>
      <c r="J26" s="15"/>
      <c r="K26" s="15"/>
      <c r="L26" s="15"/>
      <c r="M26" s="684" t="s">
        <v>95</v>
      </c>
      <c r="N26" s="684"/>
      <c r="O26" s="684"/>
      <c r="P26" s="117"/>
      <c r="Q26" s="18"/>
      <c r="R26" s="18"/>
      <c r="S26" s="18"/>
      <c r="T26" s="118"/>
      <c r="U26" s="118"/>
      <c r="V26" s="685" t="s">
        <v>330</v>
      </c>
      <c r="W26" s="685"/>
      <c r="X26" s="381"/>
      <c r="Y26" s="15"/>
      <c r="Z26" s="119"/>
      <c r="AA26" s="18"/>
      <c r="AB26" s="18"/>
      <c r="AC26" s="18"/>
      <c r="AD26" s="18"/>
      <c r="AE26" s="684" t="s">
        <v>331</v>
      </c>
      <c r="AF26" s="684"/>
      <c r="AG26" s="15"/>
      <c r="AH26" s="15"/>
    </row>
    <row r="27" spans="1:34" ht="15.75" hidden="1">
      <c r="A27" s="15"/>
      <c r="B27" s="713" t="s">
        <v>256</v>
      </c>
      <c r="C27" s="713"/>
      <c r="D27" s="260" t="s">
        <v>361</v>
      </c>
      <c r="E27" s="711">
        <f>'16&gt;'!E27</f>
        <v>0</v>
      </c>
      <c r="F27" s="712"/>
      <c r="G27" s="712"/>
      <c r="H27" s="735" t="s">
        <v>112</v>
      </c>
      <c r="I27" s="735"/>
      <c r="J27" s="15"/>
      <c r="K27" s="121" t="str">
        <f>"(1)-(2)+(5)"</f>
        <v>(1)-(2)+(5)</v>
      </c>
      <c r="L27" s="672">
        <f>E25-M25+I22</f>
        <v>0</v>
      </c>
      <c r="M27" s="672"/>
      <c r="N27" s="672">
        <f>V25-AE25+H22</f>
        <v>0</v>
      </c>
      <c r="O27" s="672"/>
      <c r="P27" s="110" t="str">
        <f>"(3)-(4)+(6)"</f>
        <v>(3)-(4)+(6)</v>
      </c>
      <c r="Q27" s="15"/>
      <c r="R27" s="15"/>
      <c r="S27" s="15"/>
      <c r="T27" s="15"/>
      <c r="U27" s="110"/>
      <c r="V27" s="15"/>
      <c r="W27" s="15"/>
      <c r="X27" s="15"/>
      <c r="Y27" s="15"/>
      <c r="Z27" s="60"/>
      <c r="AA27" s="15"/>
      <c r="AB27" s="15"/>
      <c r="AC27" s="15"/>
      <c r="AD27" s="110"/>
      <c r="AE27" s="15"/>
      <c r="AF27" s="15"/>
      <c r="AG27" s="417" t="s">
        <v>281</v>
      </c>
      <c r="AH27" s="15"/>
    </row>
    <row r="28" spans="1:34">
      <c r="Z28" s="12"/>
      <c r="AH28" s="15"/>
    </row>
  </sheetData>
  <sheetProtection password="CD4D" sheet="1" objects="1" scenarios="1" selectLockedCells="1"/>
  <mergeCells count="46">
    <mergeCell ref="Z3:Z6"/>
    <mergeCell ref="E27:G27"/>
    <mergeCell ref="L27:M27"/>
    <mergeCell ref="N27:O27"/>
    <mergeCell ref="G2:G3"/>
    <mergeCell ref="E7:F7"/>
    <mergeCell ref="J2:L3"/>
    <mergeCell ref="E5:F5"/>
    <mergeCell ref="E16:F16"/>
    <mergeCell ref="E2:F3"/>
    <mergeCell ref="B27:C27"/>
    <mergeCell ref="H27:I27"/>
    <mergeCell ref="M2:O3"/>
    <mergeCell ref="D2:D3"/>
    <mergeCell ref="E4:F4"/>
    <mergeCell ref="D6:G6"/>
    <mergeCell ref="B4:D4"/>
    <mergeCell ref="B2:B3"/>
    <mergeCell ref="C2:C3"/>
    <mergeCell ref="B22:C22"/>
    <mergeCell ref="H2:I3"/>
    <mergeCell ref="E17:F17"/>
    <mergeCell ref="E18:F18"/>
    <mergeCell ref="E8:F8"/>
    <mergeCell ref="P2:P3"/>
    <mergeCell ref="E15:F15"/>
    <mergeCell ref="E20:F20"/>
    <mergeCell ref="E13:F13"/>
    <mergeCell ref="E14:F14"/>
    <mergeCell ref="E19:F19"/>
    <mergeCell ref="M25:O25"/>
    <mergeCell ref="E9:F9"/>
    <mergeCell ref="E10:F10"/>
    <mergeCell ref="E11:F11"/>
    <mergeCell ref="E12:F12"/>
    <mergeCell ref="E21:F21"/>
    <mergeCell ref="AE25:AF25"/>
    <mergeCell ref="E26:G26"/>
    <mergeCell ref="M26:O26"/>
    <mergeCell ref="V26:W26"/>
    <mergeCell ref="AE26:AF26"/>
    <mergeCell ref="E25:G25"/>
    <mergeCell ref="S25:U25"/>
    <mergeCell ref="J25:L25"/>
    <mergeCell ref="AB25:AD25"/>
    <mergeCell ref="V25:W25"/>
  </mergeCells>
  <phoneticPr fontId="0" type="noConversion"/>
  <pageMargins left="0.19685039370078741" right="0.19685039370078741" top="0.39370078740157483" bottom="0.39370078740157483" header="0" footer="0"/>
  <pageSetup paperSize="9" firstPageNumber="0" orientation="landscape" cellComments="asDisplayed" horizontalDpi="300" verticalDpi="300" r:id="rId1"/>
  <headerFooter alignWithMargins="0"/>
  <drawing r:id="rId2"/>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3967D9-E1A6-459F-8C0C-93D60B1A309A}">
  <sheetPr codeName="Feuil7"/>
  <dimension ref="A1:AH28"/>
  <sheetViews>
    <sheetView showGridLines="0" zoomScaleNormal="100" workbookViewId="0">
      <pane xSplit="4" topLeftCell="E1" activePane="topRight" state="frozen"/>
      <selection pane="topRight" activeCell="C7" sqref="C7"/>
    </sheetView>
  </sheetViews>
  <sheetFormatPr baseColWidth="10" defaultRowHeight="12.75"/>
  <cols>
    <col min="1" max="1" width="2.7109375" style="2" customWidth="1"/>
    <col min="2" max="2" width="3.42578125" style="2" customWidth="1"/>
    <col min="3" max="3" width="5.85546875" style="2" customWidth="1"/>
    <col min="4" max="4" width="34.7109375" style="2" customWidth="1"/>
    <col min="5" max="5" width="4.28515625" style="2" customWidth="1"/>
    <col min="6" max="6" width="3.85546875" style="2" customWidth="1"/>
    <col min="7" max="7" width="7.85546875" style="2" customWidth="1"/>
    <col min="8" max="9" width="8" style="2" customWidth="1"/>
    <col min="10" max="11" width="9.42578125" style="2" customWidth="1"/>
    <col min="12" max="12" width="9.7109375" style="2" customWidth="1"/>
    <col min="13" max="14" width="9" style="2" customWidth="1"/>
    <col min="15" max="16" width="9.7109375" style="2" customWidth="1"/>
    <col min="17" max="17" width="2.7109375" style="2" customWidth="1"/>
    <col min="18" max="24" width="10" style="2" customWidth="1"/>
    <col min="25" max="25" width="9" style="2" hidden="1" customWidth="1"/>
    <col min="26" max="26" width="2.7109375" style="2" customWidth="1"/>
    <col min="27" max="33" width="10" style="2" customWidth="1"/>
    <col min="34" max="34" width="5" style="2" customWidth="1"/>
    <col min="35" max="16384" width="11.42578125" style="2"/>
  </cols>
  <sheetData>
    <row r="1" spans="1:34" ht="6" customHeight="1" thickBot="1">
      <c r="A1" s="15"/>
      <c r="B1" s="15"/>
      <c r="C1" s="15"/>
      <c r="D1" s="15"/>
      <c r="E1" s="15"/>
      <c r="F1" s="15"/>
      <c r="G1" s="15"/>
      <c r="H1" s="15"/>
      <c r="I1" s="15"/>
      <c r="J1" s="15"/>
      <c r="K1" s="15"/>
      <c r="L1" s="15"/>
      <c r="M1" s="15"/>
      <c r="N1" s="15"/>
      <c r="O1" s="15"/>
      <c r="P1" s="15"/>
      <c r="Q1" s="15"/>
      <c r="R1" s="15"/>
      <c r="S1" s="15"/>
      <c r="T1" s="15"/>
      <c r="U1" s="15"/>
      <c r="V1" s="15"/>
      <c r="W1" s="15"/>
      <c r="X1" s="15"/>
      <c r="Y1" s="15"/>
      <c r="Z1" s="60"/>
      <c r="AA1" s="15"/>
      <c r="AB1" s="15"/>
      <c r="AC1" s="15"/>
      <c r="AD1" s="15"/>
      <c r="AE1" s="15"/>
      <c r="AF1" s="15"/>
      <c r="AG1" s="15"/>
      <c r="AH1" s="15"/>
    </row>
    <row r="2" spans="1:34" ht="18.75" customHeight="1" thickTop="1">
      <c r="A2" s="17"/>
      <c r="B2" s="724" t="s">
        <v>0</v>
      </c>
      <c r="C2" s="702" t="s">
        <v>1</v>
      </c>
      <c r="D2" s="691" t="s">
        <v>2</v>
      </c>
      <c r="E2" s="690" t="s">
        <v>60</v>
      </c>
      <c r="F2" s="691"/>
      <c r="G2" s="705" t="s">
        <v>355</v>
      </c>
      <c r="H2" s="704" t="s">
        <v>3</v>
      </c>
      <c r="I2" s="705"/>
      <c r="J2" s="704" t="s">
        <v>354</v>
      </c>
      <c r="K2" s="695"/>
      <c r="L2" s="696"/>
      <c r="M2" s="694" t="s">
        <v>4</v>
      </c>
      <c r="N2" s="695"/>
      <c r="O2" s="696"/>
      <c r="P2" s="686" t="s">
        <v>455</v>
      </c>
      <c r="Q2" s="18"/>
      <c r="R2" s="19">
        <v>7070</v>
      </c>
      <c r="S2" s="20">
        <v>7080</v>
      </c>
      <c r="T2" s="20">
        <v>7410</v>
      </c>
      <c r="U2" s="20">
        <v>7551</v>
      </c>
      <c r="V2" s="20">
        <v>75511</v>
      </c>
      <c r="W2" s="20">
        <v>7562</v>
      </c>
      <c r="X2" s="21">
        <v>7700</v>
      </c>
      <c r="Y2" s="473">
        <v>7700</v>
      </c>
      <c r="Z2" s="61"/>
      <c r="AA2" s="19">
        <v>6070</v>
      </c>
      <c r="AB2" s="20">
        <v>61681</v>
      </c>
      <c r="AC2" s="20">
        <v>6181</v>
      </c>
      <c r="AD2" s="20">
        <v>6270</v>
      </c>
      <c r="AE2" s="20">
        <v>6586</v>
      </c>
      <c r="AF2" s="20">
        <v>6700</v>
      </c>
      <c r="AG2" s="21">
        <v>6800</v>
      </c>
      <c r="AH2" s="15"/>
    </row>
    <row r="3" spans="1:34" ht="42" customHeight="1">
      <c r="A3" s="17"/>
      <c r="B3" s="725"/>
      <c r="C3" s="703"/>
      <c r="D3" s="693"/>
      <c r="E3" s="692"/>
      <c r="F3" s="693"/>
      <c r="G3" s="707"/>
      <c r="H3" s="706"/>
      <c r="I3" s="707"/>
      <c r="J3" s="706"/>
      <c r="K3" s="698"/>
      <c r="L3" s="699"/>
      <c r="M3" s="697"/>
      <c r="N3" s="698"/>
      <c r="O3" s="699"/>
      <c r="P3" s="687"/>
      <c r="Q3" s="18"/>
      <c r="R3" s="22" t="s">
        <v>468</v>
      </c>
      <c r="S3" s="23" t="s">
        <v>374</v>
      </c>
      <c r="T3" s="23" t="s">
        <v>72</v>
      </c>
      <c r="U3" s="23" t="s">
        <v>449</v>
      </c>
      <c r="V3" s="23" t="s">
        <v>444</v>
      </c>
      <c r="W3" s="23" t="s">
        <v>452</v>
      </c>
      <c r="X3" s="24" t="s">
        <v>75</v>
      </c>
      <c r="Y3" s="474" t="s">
        <v>39</v>
      </c>
      <c r="Z3" s="726" t="s">
        <v>113</v>
      </c>
      <c r="AA3" s="22" t="s">
        <v>67</v>
      </c>
      <c r="AB3" s="382" t="s">
        <v>73</v>
      </c>
      <c r="AC3" s="23" t="s">
        <v>69</v>
      </c>
      <c r="AD3" s="23" t="s">
        <v>445</v>
      </c>
      <c r="AE3" s="23" t="s">
        <v>71</v>
      </c>
      <c r="AF3" s="23" t="s">
        <v>40</v>
      </c>
      <c r="AG3" s="24" t="s">
        <v>363</v>
      </c>
      <c r="AH3" s="15"/>
    </row>
    <row r="4" spans="1:34" ht="66.75" customHeight="1">
      <c r="A4" s="25"/>
      <c r="B4" s="721" t="str">
        <f>CONCATENATE("Année scolaire : ",Garde!C11)</f>
        <v>Année scolaire : 2026-2027</v>
      </c>
      <c r="C4" s="722"/>
      <c r="D4" s="723"/>
      <c r="E4" s="716" t="s">
        <v>55</v>
      </c>
      <c r="F4" s="717"/>
      <c r="G4" s="26" t="s">
        <v>356</v>
      </c>
      <c r="H4" s="27" t="s">
        <v>457</v>
      </c>
      <c r="I4" s="409" t="s">
        <v>456</v>
      </c>
      <c r="J4" s="28" t="s">
        <v>5</v>
      </c>
      <c r="K4" s="29" t="s">
        <v>6</v>
      </c>
      <c r="L4" s="30" t="s">
        <v>7</v>
      </c>
      <c r="M4" s="28" t="s">
        <v>5</v>
      </c>
      <c r="N4" s="29" t="s">
        <v>6</v>
      </c>
      <c r="O4" s="30" t="s">
        <v>7</v>
      </c>
      <c r="P4" s="31"/>
      <c r="Q4" s="18"/>
      <c r="R4" s="32" t="s">
        <v>458</v>
      </c>
      <c r="S4" s="33" t="s">
        <v>447</v>
      </c>
      <c r="T4" s="33" t="s">
        <v>448</v>
      </c>
      <c r="U4" s="33" t="s">
        <v>450</v>
      </c>
      <c r="V4" s="33" t="s">
        <v>451</v>
      </c>
      <c r="W4" s="33" t="s">
        <v>453</v>
      </c>
      <c r="X4" s="34" t="s">
        <v>454</v>
      </c>
      <c r="Y4" s="475" t="s">
        <v>41</v>
      </c>
      <c r="Z4" s="726"/>
      <c r="AA4" s="32" t="s">
        <v>446</v>
      </c>
      <c r="AB4" s="33" t="s">
        <v>459</v>
      </c>
      <c r="AC4" s="33" t="s">
        <v>460</v>
      </c>
      <c r="AD4" s="33" t="s">
        <v>461</v>
      </c>
      <c r="AE4" s="33" t="s">
        <v>462</v>
      </c>
      <c r="AF4" s="33" t="s">
        <v>463</v>
      </c>
      <c r="AG4" s="34" t="s">
        <v>464</v>
      </c>
      <c r="AH4" s="15"/>
    </row>
    <row r="5" spans="1:34" ht="11.85" customHeight="1" thickBot="1">
      <c r="A5" s="18"/>
      <c r="B5" s="35" t="s">
        <v>8</v>
      </c>
      <c r="C5" s="36" t="s">
        <v>9</v>
      </c>
      <c r="D5" s="37" t="s">
        <v>10</v>
      </c>
      <c r="E5" s="708" t="s">
        <v>11</v>
      </c>
      <c r="F5" s="709"/>
      <c r="G5" s="38" t="s">
        <v>12</v>
      </c>
      <c r="H5" s="39" t="s">
        <v>13</v>
      </c>
      <c r="I5" s="40" t="s">
        <v>14</v>
      </c>
      <c r="J5" s="41" t="s">
        <v>15</v>
      </c>
      <c r="K5" s="42" t="s">
        <v>16</v>
      </c>
      <c r="L5" s="43" t="s">
        <v>17</v>
      </c>
      <c r="M5" s="41" t="s">
        <v>18</v>
      </c>
      <c r="N5" s="42" t="s">
        <v>19</v>
      </c>
      <c r="O5" s="43" t="s">
        <v>20</v>
      </c>
      <c r="P5" s="44" t="s">
        <v>21</v>
      </c>
      <c r="Q5" s="18"/>
      <c r="R5" s="45" t="s">
        <v>57</v>
      </c>
      <c r="S5" s="46" t="s">
        <v>42</v>
      </c>
      <c r="T5" s="46" t="s">
        <v>43</v>
      </c>
      <c r="U5" s="46" t="s">
        <v>44</v>
      </c>
      <c r="V5" s="41" t="s">
        <v>45</v>
      </c>
      <c r="W5" s="41" t="s">
        <v>46</v>
      </c>
      <c r="X5" s="47" t="s">
        <v>47</v>
      </c>
      <c r="Y5" s="476" t="s">
        <v>48</v>
      </c>
      <c r="Z5" s="726"/>
      <c r="AA5" s="45" t="s">
        <v>49</v>
      </c>
      <c r="AB5" s="46" t="s">
        <v>50</v>
      </c>
      <c r="AC5" s="46" t="s">
        <v>51</v>
      </c>
      <c r="AD5" s="46" t="s">
        <v>52</v>
      </c>
      <c r="AE5" s="46" t="s">
        <v>53</v>
      </c>
      <c r="AF5" s="46" t="s">
        <v>54</v>
      </c>
      <c r="AG5" s="47" t="s">
        <v>329</v>
      </c>
      <c r="AH5" s="15"/>
    </row>
    <row r="6" spans="1:34" ht="24" customHeight="1" thickTop="1" thickBot="1">
      <c r="A6" s="18"/>
      <c r="B6" s="48"/>
      <c r="C6" s="49"/>
      <c r="D6" s="718" t="s">
        <v>22</v>
      </c>
      <c r="E6" s="719"/>
      <c r="F6" s="719"/>
      <c r="G6" s="720"/>
      <c r="H6" s="50">
        <f>'4'!H22</f>
        <v>0</v>
      </c>
      <c r="I6" s="51">
        <f>'4'!I22</f>
        <v>0</v>
      </c>
      <c r="J6" s="52">
        <f>'4'!J22</f>
        <v>0</v>
      </c>
      <c r="K6" s="53">
        <f>'4'!K22</f>
        <v>0</v>
      </c>
      <c r="L6" s="418">
        <f>'4'!L22</f>
        <v>0</v>
      </c>
      <c r="M6" s="54">
        <f>'4'!M22</f>
        <v>0</v>
      </c>
      <c r="N6" s="53">
        <f>'4'!N22</f>
        <v>0</v>
      </c>
      <c r="O6" s="419">
        <f>'4'!O22</f>
        <v>0</v>
      </c>
      <c r="P6" s="55">
        <f>SUM(L6+O6)</f>
        <v>0</v>
      </c>
      <c r="Q6" s="18"/>
      <c r="R6" s="261">
        <f>'4'!R22</f>
        <v>0</v>
      </c>
      <c r="S6" s="262">
        <f>'4'!S22</f>
        <v>0</v>
      </c>
      <c r="T6" s="262">
        <f>'4'!T22</f>
        <v>0</v>
      </c>
      <c r="U6" s="262">
        <f>'4'!U22</f>
        <v>0</v>
      </c>
      <c r="V6" s="262">
        <f>'4'!V22</f>
        <v>0</v>
      </c>
      <c r="W6" s="262">
        <f>'4'!W22</f>
        <v>0</v>
      </c>
      <c r="X6" s="263">
        <f>'4'!X22</f>
        <v>0</v>
      </c>
      <c r="Y6" s="51">
        <f>'4'!Y22</f>
        <v>0</v>
      </c>
      <c r="Z6" s="726"/>
      <c r="AA6" s="261">
        <f>'4'!AA22</f>
        <v>0</v>
      </c>
      <c r="AB6" s="262">
        <f>'4'!AB22</f>
        <v>0</v>
      </c>
      <c r="AC6" s="262">
        <f>'4'!AC22</f>
        <v>0</v>
      </c>
      <c r="AD6" s="262">
        <f>'4'!AD22</f>
        <v>0</v>
      </c>
      <c r="AE6" s="262">
        <f>'4'!AE22</f>
        <v>0</v>
      </c>
      <c r="AF6" s="262">
        <f>'4'!AF22</f>
        <v>0</v>
      </c>
      <c r="AG6" s="263">
        <f>'4'!AG22</f>
        <v>0</v>
      </c>
      <c r="AH6" s="15"/>
    </row>
    <row r="7" spans="1:34" ht="23.1" customHeight="1" thickTop="1">
      <c r="A7" s="63" t="s">
        <v>23</v>
      </c>
      <c r="B7" s="64">
        <f>'4'!B21+1</f>
        <v>61</v>
      </c>
      <c r="C7" s="521"/>
      <c r="D7" s="122"/>
      <c r="E7" s="733"/>
      <c r="F7" s="734"/>
      <c r="G7" s="123"/>
      <c r="H7" s="124"/>
      <c r="I7" s="125"/>
      <c r="J7" s="126"/>
      <c r="K7" s="127"/>
      <c r="L7" s="72">
        <f t="shared" ref="L7:L21" si="0">L6+J7-K7</f>
        <v>0</v>
      </c>
      <c r="M7" s="133"/>
      <c r="N7" s="127"/>
      <c r="O7" s="74">
        <f t="shared" ref="O7:O21" si="1">O6+M7-N7</f>
        <v>0</v>
      </c>
      <c r="P7" s="75">
        <f t="shared" ref="P7:P21" si="2">L7+O7</f>
        <v>0</v>
      </c>
      <c r="Q7" s="63" t="s">
        <v>23</v>
      </c>
      <c r="R7" s="264"/>
      <c r="S7" s="265"/>
      <c r="T7" s="265"/>
      <c r="U7" s="265"/>
      <c r="V7" s="265"/>
      <c r="W7" s="265"/>
      <c r="X7" s="266"/>
      <c r="Y7" s="125"/>
      <c r="Z7" s="79" t="str">
        <f t="shared" ref="Z7:Z21" si="3">IF(H7+I7+J7+K7+M7+N7=0," ",IF(OR(AND(H7&lt;&gt;0,I7=0,J7+M7+SUM(AA7:AG7)=H7),AND(I7&lt;&gt;0,H7=0,K7+N7=I7),AND(H7=0,I7=0,K7+N7&lt;&gt;0,K7+N7=SUM(AA7:AG7)),AND(H7=0,I7=0,J7+M7&lt;&gt;0,J7+M7=SUM(R7:Y7)),AND(H7=0,I7=0,M7=0,N7&lt;&gt;0,N7=J7),AND(H7=0,I7=0,M7&lt;&gt;0,N7=0,M7=K7)),"ok","??"))</f>
        <v xml:space="preserve"> </v>
      </c>
      <c r="AA7" s="264"/>
      <c r="AB7" s="265"/>
      <c r="AC7" s="265"/>
      <c r="AD7" s="265"/>
      <c r="AE7" s="265"/>
      <c r="AF7" s="265"/>
      <c r="AG7" s="266"/>
      <c r="AH7" s="15"/>
    </row>
    <row r="8" spans="1:34" ht="23.1" customHeight="1">
      <c r="A8" s="63" t="s">
        <v>24</v>
      </c>
      <c r="B8" s="64">
        <f>B7+1</f>
        <v>62</v>
      </c>
      <c r="C8" s="521"/>
      <c r="D8" s="128"/>
      <c r="E8" s="729"/>
      <c r="F8" s="730"/>
      <c r="G8" s="129"/>
      <c r="H8" s="124"/>
      <c r="I8" s="125"/>
      <c r="J8" s="126"/>
      <c r="K8" s="127"/>
      <c r="L8" s="72">
        <f t="shared" si="0"/>
        <v>0</v>
      </c>
      <c r="M8" s="133"/>
      <c r="N8" s="127"/>
      <c r="O8" s="74">
        <f t="shared" si="1"/>
        <v>0</v>
      </c>
      <c r="P8" s="75">
        <f t="shared" si="2"/>
        <v>0</v>
      </c>
      <c r="Q8" s="63" t="s">
        <v>24</v>
      </c>
      <c r="R8" s="267"/>
      <c r="S8" s="268"/>
      <c r="T8" s="269"/>
      <c r="U8" s="269"/>
      <c r="V8" s="269"/>
      <c r="W8" s="270"/>
      <c r="X8" s="273"/>
      <c r="Y8" s="125"/>
      <c r="Z8" s="79" t="str">
        <f t="shared" si="3"/>
        <v xml:space="preserve"> </v>
      </c>
      <c r="AA8" s="267"/>
      <c r="AB8" s="269"/>
      <c r="AC8" s="269"/>
      <c r="AD8" s="269"/>
      <c r="AE8" s="269"/>
      <c r="AF8" s="269"/>
      <c r="AG8" s="273"/>
      <c r="AH8" s="15"/>
    </row>
    <row r="9" spans="1:34" ht="23.1" customHeight="1">
      <c r="A9" s="63" t="s">
        <v>25</v>
      </c>
      <c r="B9" s="64">
        <f t="shared" ref="B9:B21" si="4">B8+1</f>
        <v>63</v>
      </c>
      <c r="C9" s="521"/>
      <c r="D9" s="128"/>
      <c r="E9" s="729"/>
      <c r="F9" s="730"/>
      <c r="G9" s="123"/>
      <c r="H9" s="124"/>
      <c r="I9" s="125"/>
      <c r="J9" s="126"/>
      <c r="K9" s="127"/>
      <c r="L9" s="72">
        <f t="shared" si="0"/>
        <v>0</v>
      </c>
      <c r="M9" s="133"/>
      <c r="N9" s="127"/>
      <c r="O9" s="74">
        <f t="shared" si="1"/>
        <v>0</v>
      </c>
      <c r="P9" s="75">
        <f t="shared" si="2"/>
        <v>0</v>
      </c>
      <c r="Q9" s="63" t="s">
        <v>25</v>
      </c>
      <c r="R9" s="264"/>
      <c r="S9" s="271"/>
      <c r="T9" s="265"/>
      <c r="U9" s="265"/>
      <c r="V9" s="265"/>
      <c r="W9" s="133"/>
      <c r="X9" s="266"/>
      <c r="Y9" s="125"/>
      <c r="Z9" s="79" t="str">
        <f t="shared" si="3"/>
        <v xml:space="preserve"> </v>
      </c>
      <c r="AA9" s="264"/>
      <c r="AB9" s="265"/>
      <c r="AC9" s="265"/>
      <c r="AD9" s="265"/>
      <c r="AE9" s="265"/>
      <c r="AF9" s="265"/>
      <c r="AG9" s="266"/>
      <c r="AH9" s="15"/>
    </row>
    <row r="10" spans="1:34" ht="23.1" customHeight="1">
      <c r="A10" s="63" t="s">
        <v>26</v>
      </c>
      <c r="B10" s="64">
        <f t="shared" si="4"/>
        <v>64</v>
      </c>
      <c r="C10" s="521"/>
      <c r="D10" s="128"/>
      <c r="E10" s="729"/>
      <c r="F10" s="730"/>
      <c r="G10" s="129"/>
      <c r="H10" s="124"/>
      <c r="I10" s="125"/>
      <c r="J10" s="126"/>
      <c r="K10" s="127"/>
      <c r="L10" s="72">
        <f t="shared" si="0"/>
        <v>0</v>
      </c>
      <c r="M10" s="133"/>
      <c r="N10" s="127"/>
      <c r="O10" s="74">
        <f t="shared" si="1"/>
        <v>0</v>
      </c>
      <c r="P10" s="75">
        <f t="shared" si="2"/>
        <v>0</v>
      </c>
      <c r="Q10" s="63" t="s">
        <v>26</v>
      </c>
      <c r="R10" s="264"/>
      <c r="S10" s="271"/>
      <c r="T10" s="265"/>
      <c r="U10" s="265"/>
      <c r="V10" s="265"/>
      <c r="W10" s="133"/>
      <c r="X10" s="266"/>
      <c r="Y10" s="125"/>
      <c r="Z10" s="79" t="str">
        <f t="shared" si="3"/>
        <v xml:space="preserve"> </v>
      </c>
      <c r="AA10" s="264"/>
      <c r="AB10" s="265"/>
      <c r="AC10" s="265"/>
      <c r="AD10" s="265"/>
      <c r="AE10" s="265"/>
      <c r="AF10" s="265"/>
      <c r="AG10" s="266"/>
      <c r="AH10" s="15"/>
    </row>
    <row r="11" spans="1:34" ht="23.1" customHeight="1">
      <c r="A11" s="63" t="s">
        <v>27</v>
      </c>
      <c r="B11" s="64">
        <f t="shared" si="4"/>
        <v>65</v>
      </c>
      <c r="C11" s="521"/>
      <c r="D11" s="128"/>
      <c r="E11" s="729"/>
      <c r="F11" s="730"/>
      <c r="G11" s="123"/>
      <c r="H11" s="124"/>
      <c r="I11" s="125"/>
      <c r="J11" s="126"/>
      <c r="K11" s="127"/>
      <c r="L11" s="72">
        <f t="shared" si="0"/>
        <v>0</v>
      </c>
      <c r="M11" s="133"/>
      <c r="N11" s="127"/>
      <c r="O11" s="74">
        <f t="shared" si="1"/>
        <v>0</v>
      </c>
      <c r="P11" s="75">
        <f t="shared" si="2"/>
        <v>0</v>
      </c>
      <c r="Q11" s="63" t="s">
        <v>27</v>
      </c>
      <c r="R11" s="264"/>
      <c r="S11" s="271"/>
      <c r="T11" s="265"/>
      <c r="U11" s="265"/>
      <c r="V11" s="265"/>
      <c r="W11" s="133"/>
      <c r="X11" s="266"/>
      <c r="Y11" s="125"/>
      <c r="Z11" s="79" t="str">
        <f t="shared" si="3"/>
        <v xml:space="preserve"> </v>
      </c>
      <c r="AA11" s="264"/>
      <c r="AB11" s="265"/>
      <c r="AC11" s="265"/>
      <c r="AD11" s="265"/>
      <c r="AE11" s="265"/>
      <c r="AF11" s="265"/>
      <c r="AG11" s="266"/>
      <c r="AH11" s="15"/>
    </row>
    <row r="12" spans="1:34" ht="23.1" customHeight="1">
      <c r="A12" s="63" t="s">
        <v>28</v>
      </c>
      <c r="B12" s="64">
        <f t="shared" si="4"/>
        <v>66</v>
      </c>
      <c r="C12" s="521"/>
      <c r="D12" s="130"/>
      <c r="E12" s="729"/>
      <c r="F12" s="730"/>
      <c r="G12" s="131"/>
      <c r="H12" s="124"/>
      <c r="I12" s="125"/>
      <c r="J12" s="126"/>
      <c r="K12" s="127"/>
      <c r="L12" s="72">
        <f t="shared" si="0"/>
        <v>0</v>
      </c>
      <c r="M12" s="133"/>
      <c r="N12" s="127"/>
      <c r="O12" s="74">
        <f t="shared" si="1"/>
        <v>0</v>
      </c>
      <c r="P12" s="75">
        <f t="shared" si="2"/>
        <v>0</v>
      </c>
      <c r="Q12" s="63" t="s">
        <v>28</v>
      </c>
      <c r="R12" s="264"/>
      <c r="S12" s="271"/>
      <c r="T12" s="265"/>
      <c r="U12" s="265"/>
      <c r="V12" s="265"/>
      <c r="W12" s="133"/>
      <c r="X12" s="266"/>
      <c r="Y12" s="125"/>
      <c r="Z12" s="79" t="str">
        <f t="shared" si="3"/>
        <v xml:space="preserve"> </v>
      </c>
      <c r="AA12" s="264"/>
      <c r="AB12" s="265"/>
      <c r="AC12" s="265"/>
      <c r="AD12" s="265"/>
      <c r="AE12" s="265"/>
      <c r="AF12" s="265"/>
      <c r="AG12" s="266"/>
      <c r="AH12" s="15"/>
    </row>
    <row r="13" spans="1:34" ht="23.1" customHeight="1">
      <c r="A13" s="63" t="s">
        <v>29</v>
      </c>
      <c r="B13" s="64">
        <f t="shared" si="4"/>
        <v>67</v>
      </c>
      <c r="C13" s="521"/>
      <c r="D13" s="128"/>
      <c r="E13" s="729"/>
      <c r="F13" s="730"/>
      <c r="G13" s="123"/>
      <c r="H13" s="124"/>
      <c r="I13" s="125"/>
      <c r="J13" s="126"/>
      <c r="K13" s="127"/>
      <c r="L13" s="72">
        <f t="shared" si="0"/>
        <v>0</v>
      </c>
      <c r="M13" s="133"/>
      <c r="N13" s="127"/>
      <c r="O13" s="74">
        <f t="shared" si="1"/>
        <v>0</v>
      </c>
      <c r="P13" s="75">
        <f t="shared" si="2"/>
        <v>0</v>
      </c>
      <c r="Q13" s="63" t="s">
        <v>29</v>
      </c>
      <c r="R13" s="264"/>
      <c r="S13" s="271"/>
      <c r="T13" s="265"/>
      <c r="U13" s="265"/>
      <c r="V13" s="265"/>
      <c r="W13" s="133"/>
      <c r="X13" s="266"/>
      <c r="Y13" s="125"/>
      <c r="Z13" s="79" t="str">
        <f t="shared" si="3"/>
        <v xml:space="preserve"> </v>
      </c>
      <c r="AA13" s="264"/>
      <c r="AB13" s="265"/>
      <c r="AC13" s="265"/>
      <c r="AD13" s="265"/>
      <c r="AE13" s="265"/>
      <c r="AF13" s="265"/>
      <c r="AG13" s="266"/>
      <c r="AH13" s="15"/>
    </row>
    <row r="14" spans="1:34" ht="23.1" customHeight="1">
      <c r="A14" s="63" t="s">
        <v>30</v>
      </c>
      <c r="B14" s="64">
        <f t="shared" si="4"/>
        <v>68</v>
      </c>
      <c r="C14" s="521"/>
      <c r="D14" s="128"/>
      <c r="E14" s="729"/>
      <c r="F14" s="730"/>
      <c r="G14" s="131"/>
      <c r="H14" s="124"/>
      <c r="I14" s="125"/>
      <c r="J14" s="126"/>
      <c r="K14" s="127"/>
      <c r="L14" s="72">
        <f t="shared" si="0"/>
        <v>0</v>
      </c>
      <c r="M14" s="133"/>
      <c r="N14" s="127"/>
      <c r="O14" s="74">
        <f t="shared" si="1"/>
        <v>0</v>
      </c>
      <c r="P14" s="75">
        <f t="shared" si="2"/>
        <v>0</v>
      </c>
      <c r="Q14" s="63" t="s">
        <v>30</v>
      </c>
      <c r="R14" s="264"/>
      <c r="S14" s="271"/>
      <c r="T14" s="265"/>
      <c r="U14" s="265"/>
      <c r="V14" s="265"/>
      <c r="W14" s="133"/>
      <c r="X14" s="266"/>
      <c r="Y14" s="125"/>
      <c r="Z14" s="79" t="str">
        <f t="shared" si="3"/>
        <v xml:space="preserve"> </v>
      </c>
      <c r="AA14" s="264"/>
      <c r="AB14" s="265"/>
      <c r="AC14" s="265"/>
      <c r="AD14" s="265"/>
      <c r="AE14" s="265"/>
      <c r="AF14" s="265"/>
      <c r="AG14" s="266"/>
      <c r="AH14" s="15"/>
    </row>
    <row r="15" spans="1:34" ht="23.1" customHeight="1">
      <c r="A15" s="63" t="s">
        <v>31</v>
      </c>
      <c r="B15" s="64">
        <f t="shared" si="4"/>
        <v>69</v>
      </c>
      <c r="C15" s="521"/>
      <c r="D15" s="128"/>
      <c r="E15" s="729"/>
      <c r="F15" s="730"/>
      <c r="G15" s="123"/>
      <c r="H15" s="124"/>
      <c r="I15" s="125"/>
      <c r="J15" s="126"/>
      <c r="K15" s="127"/>
      <c r="L15" s="72">
        <f t="shared" si="0"/>
        <v>0</v>
      </c>
      <c r="M15" s="133"/>
      <c r="N15" s="127"/>
      <c r="O15" s="74">
        <f t="shared" si="1"/>
        <v>0</v>
      </c>
      <c r="P15" s="75">
        <f t="shared" si="2"/>
        <v>0</v>
      </c>
      <c r="Q15" s="63" t="s">
        <v>31</v>
      </c>
      <c r="R15" s="264"/>
      <c r="S15" s="271"/>
      <c r="T15" s="265"/>
      <c r="U15" s="265"/>
      <c r="V15" s="265"/>
      <c r="W15" s="133"/>
      <c r="X15" s="266"/>
      <c r="Y15" s="125"/>
      <c r="Z15" s="79" t="str">
        <f t="shared" si="3"/>
        <v xml:space="preserve"> </v>
      </c>
      <c r="AA15" s="264"/>
      <c r="AB15" s="265"/>
      <c r="AC15" s="265"/>
      <c r="AD15" s="265"/>
      <c r="AE15" s="265"/>
      <c r="AF15" s="265"/>
      <c r="AG15" s="266"/>
      <c r="AH15" s="15"/>
    </row>
    <row r="16" spans="1:34" ht="23.1" customHeight="1">
      <c r="A16" s="63" t="s">
        <v>32</v>
      </c>
      <c r="B16" s="64">
        <f t="shared" si="4"/>
        <v>70</v>
      </c>
      <c r="C16" s="521"/>
      <c r="D16" s="128"/>
      <c r="E16" s="729"/>
      <c r="F16" s="730"/>
      <c r="G16" s="131"/>
      <c r="H16" s="124"/>
      <c r="I16" s="125"/>
      <c r="J16" s="126"/>
      <c r="K16" s="127"/>
      <c r="L16" s="72">
        <f t="shared" si="0"/>
        <v>0</v>
      </c>
      <c r="M16" s="133"/>
      <c r="N16" s="127"/>
      <c r="O16" s="74">
        <f t="shared" si="1"/>
        <v>0</v>
      </c>
      <c r="P16" s="75">
        <f t="shared" si="2"/>
        <v>0</v>
      </c>
      <c r="Q16" s="63" t="s">
        <v>32</v>
      </c>
      <c r="R16" s="264"/>
      <c r="S16" s="271"/>
      <c r="T16" s="265"/>
      <c r="U16" s="265"/>
      <c r="V16" s="265"/>
      <c r="W16" s="133"/>
      <c r="X16" s="266"/>
      <c r="Y16" s="125"/>
      <c r="Z16" s="79" t="str">
        <f t="shared" si="3"/>
        <v xml:space="preserve"> </v>
      </c>
      <c r="AA16" s="264"/>
      <c r="AB16" s="265"/>
      <c r="AC16" s="265"/>
      <c r="AD16" s="265"/>
      <c r="AE16" s="265"/>
      <c r="AF16" s="265"/>
      <c r="AG16" s="266"/>
      <c r="AH16" s="15"/>
    </row>
    <row r="17" spans="1:34" ht="23.1" customHeight="1">
      <c r="A17" s="63" t="s">
        <v>33</v>
      </c>
      <c r="B17" s="64">
        <f t="shared" si="4"/>
        <v>71</v>
      </c>
      <c r="C17" s="521"/>
      <c r="D17" s="128"/>
      <c r="E17" s="729"/>
      <c r="F17" s="730"/>
      <c r="G17" s="123"/>
      <c r="H17" s="124"/>
      <c r="I17" s="125"/>
      <c r="J17" s="126"/>
      <c r="K17" s="127"/>
      <c r="L17" s="72">
        <f t="shared" si="0"/>
        <v>0</v>
      </c>
      <c r="M17" s="133"/>
      <c r="N17" s="127"/>
      <c r="O17" s="74">
        <f t="shared" si="1"/>
        <v>0</v>
      </c>
      <c r="P17" s="75">
        <f t="shared" si="2"/>
        <v>0</v>
      </c>
      <c r="Q17" s="63" t="s">
        <v>33</v>
      </c>
      <c r="R17" s="264"/>
      <c r="S17" s="271"/>
      <c r="T17" s="265"/>
      <c r="U17" s="265"/>
      <c r="V17" s="265"/>
      <c r="W17" s="133"/>
      <c r="X17" s="266"/>
      <c r="Y17" s="125"/>
      <c r="Z17" s="79" t="str">
        <f t="shared" si="3"/>
        <v xml:space="preserve"> </v>
      </c>
      <c r="AA17" s="264"/>
      <c r="AB17" s="265"/>
      <c r="AC17" s="265"/>
      <c r="AD17" s="265"/>
      <c r="AE17" s="265"/>
      <c r="AF17" s="265"/>
      <c r="AG17" s="266"/>
      <c r="AH17" s="15"/>
    </row>
    <row r="18" spans="1:34" ht="23.1" customHeight="1">
      <c r="A18" s="63" t="s">
        <v>34</v>
      </c>
      <c r="B18" s="64">
        <f t="shared" si="4"/>
        <v>72</v>
      </c>
      <c r="C18" s="521"/>
      <c r="D18" s="128"/>
      <c r="E18" s="729"/>
      <c r="F18" s="730"/>
      <c r="G18" s="131"/>
      <c r="H18" s="124"/>
      <c r="I18" s="125"/>
      <c r="J18" s="126"/>
      <c r="K18" s="127"/>
      <c r="L18" s="72">
        <f t="shared" si="0"/>
        <v>0</v>
      </c>
      <c r="M18" s="133"/>
      <c r="N18" s="127"/>
      <c r="O18" s="74">
        <f t="shared" si="1"/>
        <v>0</v>
      </c>
      <c r="P18" s="75">
        <f t="shared" si="2"/>
        <v>0</v>
      </c>
      <c r="Q18" s="63" t="s">
        <v>34</v>
      </c>
      <c r="R18" s="264"/>
      <c r="S18" s="271"/>
      <c r="T18" s="265"/>
      <c r="U18" s="265"/>
      <c r="V18" s="265"/>
      <c r="W18" s="133"/>
      <c r="X18" s="266"/>
      <c r="Y18" s="125"/>
      <c r="Z18" s="79" t="str">
        <f t="shared" si="3"/>
        <v xml:space="preserve"> </v>
      </c>
      <c r="AA18" s="264"/>
      <c r="AB18" s="265"/>
      <c r="AC18" s="265"/>
      <c r="AD18" s="265"/>
      <c r="AE18" s="265"/>
      <c r="AF18" s="265"/>
      <c r="AG18" s="266"/>
      <c r="AH18" s="15"/>
    </row>
    <row r="19" spans="1:34" ht="23.1" customHeight="1">
      <c r="A19" s="63" t="s">
        <v>35</v>
      </c>
      <c r="B19" s="64">
        <f t="shared" si="4"/>
        <v>73</v>
      </c>
      <c r="C19" s="521"/>
      <c r="D19" s="128"/>
      <c r="E19" s="729"/>
      <c r="F19" s="730"/>
      <c r="G19" s="123"/>
      <c r="H19" s="124"/>
      <c r="I19" s="125"/>
      <c r="J19" s="126"/>
      <c r="K19" s="127"/>
      <c r="L19" s="72">
        <f t="shared" si="0"/>
        <v>0</v>
      </c>
      <c r="M19" s="133"/>
      <c r="N19" s="127"/>
      <c r="O19" s="74">
        <f t="shared" si="1"/>
        <v>0</v>
      </c>
      <c r="P19" s="75">
        <f t="shared" si="2"/>
        <v>0</v>
      </c>
      <c r="Q19" s="63" t="s">
        <v>35</v>
      </c>
      <c r="R19" s="264"/>
      <c r="S19" s="271"/>
      <c r="T19" s="265"/>
      <c r="U19" s="265"/>
      <c r="V19" s="265"/>
      <c r="W19" s="133"/>
      <c r="X19" s="266"/>
      <c r="Y19" s="125"/>
      <c r="Z19" s="79" t="str">
        <f t="shared" si="3"/>
        <v xml:space="preserve"> </v>
      </c>
      <c r="AA19" s="264"/>
      <c r="AB19" s="265"/>
      <c r="AC19" s="265"/>
      <c r="AD19" s="265"/>
      <c r="AE19" s="265"/>
      <c r="AF19" s="265"/>
      <c r="AG19" s="266"/>
      <c r="AH19" s="15"/>
    </row>
    <row r="20" spans="1:34" ht="23.1" customHeight="1">
      <c r="A20" s="63" t="s">
        <v>36</v>
      </c>
      <c r="B20" s="64">
        <f t="shared" si="4"/>
        <v>74</v>
      </c>
      <c r="C20" s="521"/>
      <c r="D20" s="132"/>
      <c r="E20" s="729"/>
      <c r="F20" s="730"/>
      <c r="G20" s="131"/>
      <c r="H20" s="124"/>
      <c r="I20" s="125"/>
      <c r="J20" s="126"/>
      <c r="K20" s="127"/>
      <c r="L20" s="72">
        <f t="shared" si="0"/>
        <v>0</v>
      </c>
      <c r="M20" s="133"/>
      <c r="N20" s="127"/>
      <c r="O20" s="74">
        <f t="shared" si="1"/>
        <v>0</v>
      </c>
      <c r="P20" s="75">
        <f t="shared" si="2"/>
        <v>0</v>
      </c>
      <c r="Q20" s="63" t="s">
        <v>36</v>
      </c>
      <c r="R20" s="264"/>
      <c r="S20" s="271"/>
      <c r="T20" s="265"/>
      <c r="U20" s="265"/>
      <c r="V20" s="265"/>
      <c r="W20" s="133"/>
      <c r="X20" s="266"/>
      <c r="Y20" s="125"/>
      <c r="Z20" s="79" t="str">
        <f t="shared" si="3"/>
        <v xml:space="preserve"> </v>
      </c>
      <c r="AA20" s="264"/>
      <c r="AB20" s="265"/>
      <c r="AC20" s="265"/>
      <c r="AD20" s="265"/>
      <c r="AE20" s="265"/>
      <c r="AF20" s="265"/>
      <c r="AG20" s="266"/>
      <c r="AH20" s="15"/>
    </row>
    <row r="21" spans="1:34" ht="23.1" customHeight="1" thickBot="1">
      <c r="A21" s="63" t="s">
        <v>37</v>
      </c>
      <c r="B21" s="64">
        <f t="shared" si="4"/>
        <v>75</v>
      </c>
      <c r="C21" s="521"/>
      <c r="D21" s="274"/>
      <c r="E21" s="727"/>
      <c r="F21" s="728"/>
      <c r="G21" s="123"/>
      <c r="H21" s="124"/>
      <c r="I21" s="125"/>
      <c r="J21" s="126"/>
      <c r="K21" s="127"/>
      <c r="L21" s="72">
        <f t="shared" si="0"/>
        <v>0</v>
      </c>
      <c r="M21" s="133"/>
      <c r="N21" s="127"/>
      <c r="O21" s="74">
        <f t="shared" si="1"/>
        <v>0</v>
      </c>
      <c r="P21" s="75">
        <f t="shared" si="2"/>
        <v>0</v>
      </c>
      <c r="Q21" s="63" t="s">
        <v>37</v>
      </c>
      <c r="R21" s="264"/>
      <c r="S21" s="271"/>
      <c r="T21" s="265"/>
      <c r="U21" s="265"/>
      <c r="V21" s="265"/>
      <c r="W21" s="133"/>
      <c r="X21" s="266"/>
      <c r="Y21" s="125"/>
      <c r="Z21" s="79" t="str">
        <f t="shared" si="3"/>
        <v xml:space="preserve"> </v>
      </c>
      <c r="AA21" s="264"/>
      <c r="AB21" s="265"/>
      <c r="AC21" s="265"/>
      <c r="AD21" s="265"/>
      <c r="AE21" s="265"/>
      <c r="AF21" s="265"/>
      <c r="AG21" s="266"/>
      <c r="AH21" s="15"/>
    </row>
    <row r="22" spans="1:34" ht="24" customHeight="1" thickTop="1" thickBot="1">
      <c r="A22" s="18"/>
      <c r="B22" s="731" t="s">
        <v>257</v>
      </c>
      <c r="C22" s="732"/>
      <c r="D22" s="100"/>
      <c r="E22" s="99"/>
      <c r="F22" s="100" t="s">
        <v>38</v>
      </c>
      <c r="G22" s="101"/>
      <c r="H22" s="102">
        <f>SUM(H6:H21)</f>
        <v>0</v>
      </c>
      <c r="I22" s="102">
        <f>SUM(I6:I21)</f>
        <v>0</v>
      </c>
      <c r="J22" s="102">
        <f>SUM(J6:J21)</f>
        <v>0</v>
      </c>
      <c r="K22" s="102">
        <f>SUM(K6:K21)</f>
        <v>0</v>
      </c>
      <c r="L22" s="102">
        <f>L21</f>
        <v>0</v>
      </c>
      <c r="M22" s="102">
        <f>SUM(M6:M21)</f>
        <v>0</v>
      </c>
      <c r="N22" s="102">
        <f>SUM(N6:N21)</f>
        <v>0</v>
      </c>
      <c r="O22" s="102">
        <f>O21</f>
        <v>0</v>
      </c>
      <c r="P22" s="103">
        <f>SUM(L22+O22)</f>
        <v>0</v>
      </c>
      <c r="Q22" s="104"/>
      <c r="R22" s="272">
        <f t="shared" ref="R22:Y22" si="5">SUM(R6:R21)</f>
        <v>0</v>
      </c>
      <c r="S22" s="272">
        <f t="shared" si="5"/>
        <v>0</v>
      </c>
      <c r="T22" s="272">
        <f t="shared" si="5"/>
        <v>0</v>
      </c>
      <c r="U22" s="272">
        <f t="shared" si="5"/>
        <v>0</v>
      </c>
      <c r="V22" s="272">
        <f t="shared" si="5"/>
        <v>0</v>
      </c>
      <c r="W22" s="272">
        <f t="shared" si="5"/>
        <v>0</v>
      </c>
      <c r="X22" s="489">
        <f t="shared" si="5"/>
        <v>0</v>
      </c>
      <c r="Y22" s="472">
        <f t="shared" si="5"/>
        <v>0</v>
      </c>
      <c r="Z22" s="106"/>
      <c r="AA22" s="272">
        <f>SUM(AA6:AA21)</f>
        <v>0</v>
      </c>
      <c r="AB22" s="272">
        <f t="shared" ref="AB22:AG22" si="6">SUM(AB6:AB21)</f>
        <v>0</v>
      </c>
      <c r="AC22" s="272">
        <f t="shared" si="6"/>
        <v>0</v>
      </c>
      <c r="AD22" s="272">
        <f t="shared" si="6"/>
        <v>0</v>
      </c>
      <c r="AE22" s="272">
        <f t="shared" si="6"/>
        <v>0</v>
      </c>
      <c r="AF22" s="272">
        <f t="shared" si="6"/>
        <v>0</v>
      </c>
      <c r="AG22" s="489">
        <f t="shared" si="6"/>
        <v>0</v>
      </c>
      <c r="AH22" s="15"/>
    </row>
    <row r="23" spans="1:34" s="488" customFormat="1" ht="15" customHeight="1" thickTop="1">
      <c r="A23" s="480"/>
      <c r="B23" s="481"/>
      <c r="C23" s="481"/>
      <c r="D23" s="482"/>
      <c r="E23" s="483"/>
      <c r="F23" s="482"/>
      <c r="G23" s="483"/>
      <c r="H23" s="484"/>
      <c r="I23" s="484"/>
      <c r="J23" s="484"/>
      <c r="K23" s="484"/>
      <c r="L23" s="484"/>
      <c r="M23" s="484"/>
      <c r="N23" s="484"/>
      <c r="O23" s="484"/>
      <c r="P23" s="484"/>
      <c r="Q23" s="485"/>
      <c r="R23" s="484"/>
      <c r="S23" s="484"/>
      <c r="T23" s="484"/>
      <c r="U23" s="484"/>
      <c r="V23" s="484"/>
      <c r="W23" s="484"/>
      <c r="X23" s="484"/>
      <c r="Y23" s="484"/>
      <c r="Z23" s="486"/>
      <c r="AA23" s="484"/>
      <c r="AB23" s="484"/>
      <c r="AC23" s="484"/>
      <c r="AD23" s="484"/>
      <c r="AE23" s="484"/>
      <c r="AF23" s="484"/>
      <c r="AG23" s="484"/>
      <c r="AH23" s="487"/>
    </row>
    <row r="24" spans="1:34" ht="18" hidden="1" customHeight="1">
      <c r="A24" s="18"/>
      <c r="B24" s="107"/>
      <c r="C24" s="107"/>
      <c r="D24" s="107"/>
      <c r="E24" s="107"/>
      <c r="F24" s="107"/>
      <c r="G24" s="107"/>
      <c r="H24" s="108" t="s">
        <v>111</v>
      </c>
      <c r="I24" s="108" t="s">
        <v>110</v>
      </c>
      <c r="J24" s="107"/>
      <c r="K24" s="107"/>
      <c r="L24" s="107"/>
      <c r="M24" s="107"/>
      <c r="N24" s="107"/>
      <c r="O24" s="107"/>
      <c r="P24" s="107"/>
      <c r="Q24" s="18"/>
      <c r="R24" s="15"/>
      <c r="S24" s="15"/>
      <c r="T24" s="15"/>
      <c r="U24" s="15"/>
      <c r="V24" s="15"/>
      <c r="W24" s="15"/>
      <c r="X24" s="15"/>
      <c r="Y24" s="15"/>
      <c r="Z24" s="60"/>
      <c r="AA24" s="15"/>
      <c r="AB24" s="15"/>
      <c r="AC24" s="15"/>
      <c r="AD24" s="15"/>
      <c r="AE24" s="15"/>
      <c r="AF24" s="15"/>
      <c r="AG24" s="15"/>
      <c r="AH24" s="15"/>
    </row>
    <row r="25" spans="1:34" ht="16.5" customHeight="1">
      <c r="A25" s="18"/>
      <c r="B25" s="61"/>
      <c r="C25" s="61"/>
      <c r="D25" s="109" t="s">
        <v>92</v>
      </c>
      <c r="E25" s="679">
        <f>SUM(J22+M22)</f>
        <v>0</v>
      </c>
      <c r="F25" s="680"/>
      <c r="G25" s="681"/>
      <c r="H25" s="110" t="str">
        <f>"(1)"</f>
        <v>(1)</v>
      </c>
      <c r="I25" s="15"/>
      <c r="J25" s="682" t="s">
        <v>93</v>
      </c>
      <c r="K25" s="677"/>
      <c r="L25" s="677"/>
      <c r="M25" s="679">
        <f>SUM(K22+N22)</f>
        <v>0</v>
      </c>
      <c r="N25" s="680"/>
      <c r="O25" s="681"/>
      <c r="P25" s="110" t="str">
        <f>"(2)"</f>
        <v>(2)</v>
      </c>
      <c r="Q25" s="18"/>
      <c r="R25" s="111"/>
      <c r="S25" s="676" t="s">
        <v>61</v>
      </c>
      <c r="T25" s="677"/>
      <c r="U25" s="678"/>
      <c r="V25" s="674">
        <f>SUM(R22:Y22)</f>
        <v>0</v>
      </c>
      <c r="W25" s="675"/>
      <c r="X25" s="110" t="str">
        <f>"(3)"</f>
        <v>(3)</v>
      </c>
      <c r="Y25" s="110" t="str">
        <f>"(3)"</f>
        <v>(3)</v>
      </c>
      <c r="Z25" s="112"/>
      <c r="AA25" s="113"/>
      <c r="AB25" s="682" t="s">
        <v>62</v>
      </c>
      <c r="AC25" s="677"/>
      <c r="AD25" s="683"/>
      <c r="AE25" s="674">
        <f>SUM(AA22:AG22)</f>
        <v>0</v>
      </c>
      <c r="AF25" s="675"/>
      <c r="AG25" s="110" t="str">
        <f>"(4)"</f>
        <v>(4)</v>
      </c>
      <c r="AH25" s="15"/>
    </row>
    <row r="26" spans="1:34" ht="15" hidden="1" customHeight="1">
      <c r="A26" s="18"/>
      <c r="B26" s="114"/>
      <c r="C26" s="114"/>
      <c r="D26" s="259">
        <f>'4'!D26+IF(G7&lt;&gt;0,J7,0)-IF(G7&lt;&gt;0,K7,0)+IF(G8&lt;&gt;0,J8,0)-IF(G8&lt;&gt;0,K8,0)+IF(G9&lt;&gt;0,J9,0)-IF(G9&lt;&gt;0,K9,0)+IF(G10&lt;&gt;0,J10,0)-IF(G10&lt;&gt;0,K10,0)+IF(G11&lt;&gt;0,J11,0)-IF(G11&lt;&gt;0,K11,0)+IF(G12&lt;&gt;0,J12,0)-IF(G12&lt;&gt;0,K12,0)+IF(G13&lt;&gt;0,J13,0)-IF(G13&lt;&gt;0,K13,0)+IF(G14&lt;&gt;0,J14,0)-IF(G14&lt;&gt;0,K14,0)+IF(G15&lt;&gt;0,J15,0)-IF(G15&lt;&gt;0,K15,0)+IF(G16&lt;&gt;0,J16,0)-IF(G16&lt;&gt;0,K16,0)+IF(G17&lt;&gt;0,J17,0)-IF(G17&lt;&gt;0,K17,0)+IF(G18&lt;&gt;0,J18,0)-IF(G18&lt;&gt;0,K18,0)+IF(G19&lt;&gt;0,J19,0)-IF(G19&lt;&gt;0,K19,0)+IF(G20&lt;&gt;0,J20,0)-IF(G20&lt;&gt;0,K20,0)+IF(G21&lt;&gt;0,J21,0)-IF(G21&lt;&gt;0,K21,0)</f>
        <v>0</v>
      </c>
      <c r="E26" s="684" t="s">
        <v>94</v>
      </c>
      <c r="F26" s="684"/>
      <c r="G26" s="684"/>
      <c r="H26" s="116"/>
      <c r="I26" s="116"/>
      <c r="J26" s="15"/>
      <c r="K26" s="15"/>
      <c r="L26" s="15"/>
      <c r="M26" s="684" t="s">
        <v>95</v>
      </c>
      <c r="N26" s="684"/>
      <c r="O26" s="684"/>
      <c r="P26" s="117"/>
      <c r="Q26" s="18"/>
      <c r="R26" s="18"/>
      <c r="S26" s="18"/>
      <c r="T26" s="118"/>
      <c r="U26" s="118"/>
      <c r="V26" s="685" t="s">
        <v>330</v>
      </c>
      <c r="W26" s="685"/>
      <c r="X26" s="381"/>
      <c r="Y26" s="15"/>
      <c r="Z26" s="119"/>
      <c r="AA26" s="18"/>
      <c r="AB26" s="18"/>
      <c r="AC26" s="18"/>
      <c r="AD26" s="18"/>
      <c r="AE26" s="684" t="s">
        <v>331</v>
      </c>
      <c r="AF26" s="684"/>
      <c r="AG26" s="15"/>
      <c r="AH26" s="15"/>
    </row>
    <row r="27" spans="1:34" ht="15.75" hidden="1">
      <c r="A27" s="15"/>
      <c r="B27" s="713" t="s">
        <v>257</v>
      </c>
      <c r="C27" s="713"/>
      <c r="D27" s="260" t="s">
        <v>361</v>
      </c>
      <c r="E27" s="711">
        <f>'16&gt;'!E27</f>
        <v>0</v>
      </c>
      <c r="F27" s="712"/>
      <c r="G27" s="712"/>
      <c r="H27" s="735" t="s">
        <v>112</v>
      </c>
      <c r="I27" s="735"/>
      <c r="J27" s="15"/>
      <c r="K27" s="121" t="str">
        <f>"(1)-(2)+(5)"</f>
        <v>(1)-(2)+(5)</v>
      </c>
      <c r="L27" s="672">
        <f>E25-M25+I22</f>
        <v>0</v>
      </c>
      <c r="M27" s="672"/>
      <c r="N27" s="672">
        <f>V25-AE25+H22</f>
        <v>0</v>
      </c>
      <c r="O27" s="672"/>
      <c r="P27" s="110" t="str">
        <f>"(3)-(4)+(6)"</f>
        <v>(3)-(4)+(6)</v>
      </c>
      <c r="Q27" s="15"/>
      <c r="R27" s="15"/>
      <c r="S27" s="15"/>
      <c r="T27" s="15"/>
      <c r="U27" s="110"/>
      <c r="V27" s="15"/>
      <c r="W27" s="15"/>
      <c r="X27" s="15"/>
      <c r="Y27" s="15"/>
      <c r="Z27" s="60"/>
      <c r="AA27" s="15"/>
      <c r="AB27" s="15"/>
      <c r="AC27" s="15"/>
      <c r="AD27" s="110"/>
      <c r="AE27" s="15"/>
      <c r="AF27" s="15"/>
      <c r="AG27" s="417" t="s">
        <v>280</v>
      </c>
      <c r="AH27" s="15"/>
    </row>
    <row r="28" spans="1:34">
      <c r="Z28" s="12"/>
      <c r="AH28" s="15"/>
    </row>
  </sheetData>
  <sheetProtection password="CD4D" sheet="1" objects="1" scenarios="1" selectLockedCells="1"/>
  <mergeCells count="46">
    <mergeCell ref="B22:C22"/>
    <mergeCell ref="E27:G27"/>
    <mergeCell ref="L27:M27"/>
    <mergeCell ref="N27:O27"/>
    <mergeCell ref="H27:I27"/>
    <mergeCell ref="E13:F13"/>
    <mergeCell ref="E14:F14"/>
    <mergeCell ref="E16:F16"/>
    <mergeCell ref="E17:F17"/>
    <mergeCell ref="E18:F18"/>
    <mergeCell ref="E26:G26"/>
    <mergeCell ref="Z3:Z6"/>
    <mergeCell ref="B27:C27"/>
    <mergeCell ref="E9:F9"/>
    <mergeCell ref="E10:F10"/>
    <mergeCell ref="H2:I3"/>
    <mergeCell ref="D2:D3"/>
    <mergeCell ref="E11:F11"/>
    <mergeCell ref="E12:F12"/>
    <mergeCell ref="P2:P3"/>
    <mergeCell ref="E19:F19"/>
    <mergeCell ref="E8:F8"/>
    <mergeCell ref="E2:F3"/>
    <mergeCell ref="G2:G3"/>
    <mergeCell ref="E15:F15"/>
    <mergeCell ref="E7:F7"/>
    <mergeCell ref="AE25:AF25"/>
    <mergeCell ref="M2:O3"/>
    <mergeCell ref="E5:F5"/>
    <mergeCell ref="E20:F20"/>
    <mergeCell ref="E21:F21"/>
    <mergeCell ref="M26:O26"/>
    <mergeCell ref="V26:W26"/>
    <mergeCell ref="AE26:AF26"/>
    <mergeCell ref="E25:G25"/>
    <mergeCell ref="J25:L25"/>
    <mergeCell ref="M25:O25"/>
    <mergeCell ref="V25:W25"/>
    <mergeCell ref="AB25:AD25"/>
    <mergeCell ref="S25:U25"/>
    <mergeCell ref="J2:L3"/>
    <mergeCell ref="E4:F4"/>
    <mergeCell ref="D6:G6"/>
    <mergeCell ref="B4:D4"/>
    <mergeCell ref="B2:B3"/>
    <mergeCell ref="C2:C3"/>
  </mergeCells>
  <phoneticPr fontId="0" type="noConversion"/>
  <pageMargins left="0.19685039370078741" right="0.19685039370078741" top="0.39370078740157483" bottom="0.39370078740157483" header="0" footer="0"/>
  <pageSetup paperSize="9" firstPageNumber="0" orientation="landscape" cellComments="asDisplayed" horizontalDpi="300" verticalDpi="300" r:id="rId1"/>
  <headerFooter alignWithMargins="0"/>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590ED4-959B-48CC-839D-7A6FCFAE0E15}">
  <sheetPr codeName="Feuil8"/>
  <dimension ref="A1:AH28"/>
  <sheetViews>
    <sheetView showGridLines="0" zoomScaleNormal="100" workbookViewId="0">
      <pane xSplit="4" topLeftCell="E1" activePane="topRight" state="frozen"/>
      <selection pane="topRight" activeCell="C7" sqref="C7"/>
    </sheetView>
  </sheetViews>
  <sheetFormatPr baseColWidth="10" defaultRowHeight="12.75"/>
  <cols>
    <col min="1" max="1" width="2.7109375" style="2" customWidth="1"/>
    <col min="2" max="2" width="3.42578125" style="2" customWidth="1"/>
    <col min="3" max="3" width="5.85546875" style="2" customWidth="1"/>
    <col min="4" max="4" width="34.7109375" style="2" customWidth="1"/>
    <col min="5" max="5" width="4.28515625" style="2" customWidth="1"/>
    <col min="6" max="6" width="3.85546875" style="2" customWidth="1"/>
    <col min="7" max="7" width="7.85546875" style="2" customWidth="1"/>
    <col min="8" max="9" width="8" style="2" customWidth="1"/>
    <col min="10" max="11" width="9.42578125" style="2" customWidth="1"/>
    <col min="12" max="12" width="9.7109375" style="2" customWidth="1"/>
    <col min="13" max="14" width="9" style="2" customWidth="1"/>
    <col min="15" max="16" width="9.7109375" style="2" customWidth="1"/>
    <col min="17" max="17" width="2.7109375" style="2" customWidth="1"/>
    <col min="18" max="24" width="10" style="2" customWidth="1"/>
    <col min="25" max="25" width="9" style="2" hidden="1" customWidth="1"/>
    <col min="26" max="26" width="2.7109375" style="2" customWidth="1"/>
    <col min="27" max="33" width="10" style="2" customWidth="1"/>
    <col min="34" max="34" width="5" style="2" customWidth="1"/>
    <col min="35" max="16384" width="11.42578125" style="2"/>
  </cols>
  <sheetData>
    <row r="1" spans="1:34" ht="6" customHeight="1" thickBot="1">
      <c r="A1" s="15"/>
      <c r="B1" s="15"/>
      <c r="C1" s="15"/>
      <c r="D1" s="15"/>
      <c r="E1" s="15"/>
      <c r="F1" s="15"/>
      <c r="G1" s="15"/>
      <c r="H1" s="15"/>
      <c r="I1" s="15"/>
      <c r="J1" s="15"/>
      <c r="K1" s="15"/>
      <c r="L1" s="15"/>
      <c r="M1" s="15"/>
      <c r="N1" s="15"/>
      <c r="O1" s="15"/>
      <c r="P1" s="15"/>
      <c r="Q1" s="15"/>
      <c r="R1" s="15"/>
      <c r="S1" s="15"/>
      <c r="T1" s="15"/>
      <c r="U1" s="15"/>
      <c r="V1" s="15"/>
      <c r="W1" s="15"/>
      <c r="X1" s="15"/>
      <c r="Y1" s="15"/>
      <c r="Z1" s="60"/>
      <c r="AA1" s="15"/>
      <c r="AB1" s="15"/>
      <c r="AC1" s="15"/>
      <c r="AD1" s="15"/>
      <c r="AE1" s="15"/>
      <c r="AF1" s="15"/>
      <c r="AG1" s="15"/>
      <c r="AH1" s="15"/>
    </row>
    <row r="2" spans="1:34" ht="18.75" customHeight="1" thickTop="1">
      <c r="A2" s="17"/>
      <c r="B2" s="724" t="s">
        <v>0</v>
      </c>
      <c r="C2" s="702" t="s">
        <v>1</v>
      </c>
      <c r="D2" s="691" t="s">
        <v>2</v>
      </c>
      <c r="E2" s="690" t="s">
        <v>60</v>
      </c>
      <c r="F2" s="691"/>
      <c r="G2" s="705" t="s">
        <v>355</v>
      </c>
      <c r="H2" s="704" t="s">
        <v>3</v>
      </c>
      <c r="I2" s="705"/>
      <c r="J2" s="704" t="s">
        <v>354</v>
      </c>
      <c r="K2" s="695"/>
      <c r="L2" s="696"/>
      <c r="M2" s="694" t="s">
        <v>4</v>
      </c>
      <c r="N2" s="695"/>
      <c r="O2" s="696"/>
      <c r="P2" s="686" t="s">
        <v>455</v>
      </c>
      <c r="Q2" s="18"/>
      <c r="R2" s="19">
        <v>7070</v>
      </c>
      <c r="S2" s="20">
        <v>7080</v>
      </c>
      <c r="T2" s="20">
        <v>7410</v>
      </c>
      <c r="U2" s="20">
        <v>7551</v>
      </c>
      <c r="V2" s="20">
        <v>75511</v>
      </c>
      <c r="W2" s="20">
        <v>7562</v>
      </c>
      <c r="X2" s="21">
        <v>7700</v>
      </c>
      <c r="Y2" s="473">
        <v>7700</v>
      </c>
      <c r="Z2" s="61"/>
      <c r="AA2" s="19">
        <v>6070</v>
      </c>
      <c r="AB2" s="20">
        <v>61681</v>
      </c>
      <c r="AC2" s="20">
        <v>6181</v>
      </c>
      <c r="AD2" s="20">
        <v>6270</v>
      </c>
      <c r="AE2" s="20">
        <v>6586</v>
      </c>
      <c r="AF2" s="20">
        <v>6700</v>
      </c>
      <c r="AG2" s="21">
        <v>6800</v>
      </c>
      <c r="AH2" s="15"/>
    </row>
    <row r="3" spans="1:34" ht="42" customHeight="1">
      <c r="A3" s="17"/>
      <c r="B3" s="725"/>
      <c r="C3" s="703"/>
      <c r="D3" s="693"/>
      <c r="E3" s="692"/>
      <c r="F3" s="693"/>
      <c r="G3" s="707"/>
      <c r="H3" s="706"/>
      <c r="I3" s="707"/>
      <c r="J3" s="706"/>
      <c r="K3" s="698"/>
      <c r="L3" s="699"/>
      <c r="M3" s="697"/>
      <c r="N3" s="698"/>
      <c r="O3" s="699"/>
      <c r="P3" s="687"/>
      <c r="Q3" s="18"/>
      <c r="R3" s="22" t="s">
        <v>468</v>
      </c>
      <c r="S3" s="23" t="s">
        <v>374</v>
      </c>
      <c r="T3" s="23" t="s">
        <v>72</v>
      </c>
      <c r="U3" s="23" t="s">
        <v>449</v>
      </c>
      <c r="V3" s="23" t="s">
        <v>444</v>
      </c>
      <c r="W3" s="23" t="s">
        <v>452</v>
      </c>
      <c r="X3" s="24" t="s">
        <v>75</v>
      </c>
      <c r="Y3" s="474" t="s">
        <v>39</v>
      </c>
      <c r="Z3" s="726" t="s">
        <v>113</v>
      </c>
      <c r="AA3" s="22" t="s">
        <v>67</v>
      </c>
      <c r="AB3" s="382" t="s">
        <v>73</v>
      </c>
      <c r="AC3" s="23" t="s">
        <v>69</v>
      </c>
      <c r="AD3" s="23" t="s">
        <v>445</v>
      </c>
      <c r="AE3" s="23" t="s">
        <v>71</v>
      </c>
      <c r="AF3" s="23" t="s">
        <v>40</v>
      </c>
      <c r="AG3" s="24" t="s">
        <v>363</v>
      </c>
      <c r="AH3" s="15"/>
    </row>
    <row r="4" spans="1:34" ht="66.75" customHeight="1">
      <c r="A4" s="25"/>
      <c r="B4" s="721" t="str">
        <f>CONCATENATE("Année scolaire : ",Garde!C11)</f>
        <v>Année scolaire : 2026-2027</v>
      </c>
      <c r="C4" s="722"/>
      <c r="D4" s="723"/>
      <c r="E4" s="716" t="s">
        <v>55</v>
      </c>
      <c r="F4" s="717"/>
      <c r="G4" s="26" t="s">
        <v>356</v>
      </c>
      <c r="H4" s="27" t="s">
        <v>457</v>
      </c>
      <c r="I4" s="409" t="s">
        <v>456</v>
      </c>
      <c r="J4" s="28" t="s">
        <v>5</v>
      </c>
      <c r="K4" s="29" t="s">
        <v>6</v>
      </c>
      <c r="L4" s="30" t="s">
        <v>7</v>
      </c>
      <c r="M4" s="28" t="s">
        <v>5</v>
      </c>
      <c r="N4" s="29" t="s">
        <v>6</v>
      </c>
      <c r="O4" s="30" t="s">
        <v>7</v>
      </c>
      <c r="P4" s="31"/>
      <c r="Q4" s="18"/>
      <c r="R4" s="32" t="s">
        <v>458</v>
      </c>
      <c r="S4" s="33" t="s">
        <v>447</v>
      </c>
      <c r="T4" s="33" t="s">
        <v>448</v>
      </c>
      <c r="U4" s="33" t="s">
        <v>450</v>
      </c>
      <c r="V4" s="33" t="s">
        <v>451</v>
      </c>
      <c r="W4" s="33" t="s">
        <v>453</v>
      </c>
      <c r="X4" s="34" t="s">
        <v>454</v>
      </c>
      <c r="Y4" s="475" t="s">
        <v>41</v>
      </c>
      <c r="Z4" s="726"/>
      <c r="AA4" s="32" t="s">
        <v>446</v>
      </c>
      <c r="AB4" s="33" t="s">
        <v>459</v>
      </c>
      <c r="AC4" s="33" t="s">
        <v>460</v>
      </c>
      <c r="AD4" s="33" t="s">
        <v>461</v>
      </c>
      <c r="AE4" s="33" t="s">
        <v>462</v>
      </c>
      <c r="AF4" s="33" t="s">
        <v>463</v>
      </c>
      <c r="AG4" s="34" t="s">
        <v>464</v>
      </c>
      <c r="AH4" s="15"/>
    </row>
    <row r="5" spans="1:34" ht="11.85" customHeight="1" thickBot="1">
      <c r="A5" s="18"/>
      <c r="B5" s="35" t="s">
        <v>8</v>
      </c>
      <c r="C5" s="36" t="s">
        <v>9</v>
      </c>
      <c r="D5" s="37" t="s">
        <v>10</v>
      </c>
      <c r="E5" s="708" t="s">
        <v>11</v>
      </c>
      <c r="F5" s="709"/>
      <c r="G5" s="38" t="s">
        <v>12</v>
      </c>
      <c r="H5" s="39" t="s">
        <v>13</v>
      </c>
      <c r="I5" s="40" t="s">
        <v>14</v>
      </c>
      <c r="J5" s="41" t="s">
        <v>15</v>
      </c>
      <c r="K5" s="42" t="s">
        <v>16</v>
      </c>
      <c r="L5" s="43" t="s">
        <v>17</v>
      </c>
      <c r="M5" s="41" t="s">
        <v>18</v>
      </c>
      <c r="N5" s="42" t="s">
        <v>19</v>
      </c>
      <c r="O5" s="43" t="s">
        <v>20</v>
      </c>
      <c r="P5" s="44" t="s">
        <v>21</v>
      </c>
      <c r="Q5" s="18"/>
      <c r="R5" s="45" t="s">
        <v>57</v>
      </c>
      <c r="S5" s="46" t="s">
        <v>42</v>
      </c>
      <c r="T5" s="46" t="s">
        <v>43</v>
      </c>
      <c r="U5" s="46" t="s">
        <v>44</v>
      </c>
      <c r="V5" s="41" t="s">
        <v>45</v>
      </c>
      <c r="W5" s="41" t="s">
        <v>46</v>
      </c>
      <c r="X5" s="47" t="s">
        <v>47</v>
      </c>
      <c r="Y5" s="476" t="s">
        <v>48</v>
      </c>
      <c r="Z5" s="726"/>
      <c r="AA5" s="45" t="s">
        <v>49</v>
      </c>
      <c r="AB5" s="46" t="s">
        <v>50</v>
      </c>
      <c r="AC5" s="46" t="s">
        <v>51</v>
      </c>
      <c r="AD5" s="46" t="s">
        <v>52</v>
      </c>
      <c r="AE5" s="46" t="s">
        <v>53</v>
      </c>
      <c r="AF5" s="46" t="s">
        <v>54</v>
      </c>
      <c r="AG5" s="47" t="s">
        <v>329</v>
      </c>
      <c r="AH5" s="15"/>
    </row>
    <row r="6" spans="1:34" ht="24" customHeight="1" thickTop="1" thickBot="1">
      <c r="A6" s="18"/>
      <c r="B6" s="48"/>
      <c r="C6" s="49"/>
      <c r="D6" s="718" t="s">
        <v>22</v>
      </c>
      <c r="E6" s="719"/>
      <c r="F6" s="719"/>
      <c r="G6" s="720"/>
      <c r="H6" s="50">
        <f>'5'!H22</f>
        <v>0</v>
      </c>
      <c r="I6" s="51">
        <f>'5'!I22</f>
        <v>0</v>
      </c>
      <c r="J6" s="52">
        <f>'5'!J22</f>
        <v>0</v>
      </c>
      <c r="K6" s="53">
        <f>'5'!K22</f>
        <v>0</v>
      </c>
      <c r="L6" s="418">
        <f>'5'!L22</f>
        <v>0</v>
      </c>
      <c r="M6" s="54">
        <f>'5'!M22</f>
        <v>0</v>
      </c>
      <c r="N6" s="53">
        <f>'5'!N22</f>
        <v>0</v>
      </c>
      <c r="O6" s="419">
        <f>'5'!O22</f>
        <v>0</v>
      </c>
      <c r="P6" s="55">
        <f>SUM(L6+O6)</f>
        <v>0</v>
      </c>
      <c r="Q6" s="18"/>
      <c r="R6" s="261">
        <f>'5'!R22</f>
        <v>0</v>
      </c>
      <c r="S6" s="262">
        <f>'5'!S22</f>
        <v>0</v>
      </c>
      <c r="T6" s="262">
        <f>'5'!T22</f>
        <v>0</v>
      </c>
      <c r="U6" s="262">
        <f>'5'!U22</f>
        <v>0</v>
      </c>
      <c r="V6" s="262">
        <f>'5'!V22</f>
        <v>0</v>
      </c>
      <c r="W6" s="262">
        <f>'5'!W22</f>
        <v>0</v>
      </c>
      <c r="X6" s="263">
        <f>'5'!X22</f>
        <v>0</v>
      </c>
      <c r="Y6" s="51">
        <f>'5'!Y22</f>
        <v>0</v>
      </c>
      <c r="Z6" s="726"/>
      <c r="AA6" s="261">
        <f>'5'!AA22</f>
        <v>0</v>
      </c>
      <c r="AB6" s="262">
        <f>'5'!AB22</f>
        <v>0</v>
      </c>
      <c r="AC6" s="262">
        <f>'5'!AC22</f>
        <v>0</v>
      </c>
      <c r="AD6" s="262">
        <f>'5'!AD22</f>
        <v>0</v>
      </c>
      <c r="AE6" s="262">
        <f>'5'!AE22</f>
        <v>0</v>
      </c>
      <c r="AF6" s="262">
        <f>'5'!AF22</f>
        <v>0</v>
      </c>
      <c r="AG6" s="263">
        <f>'5'!AG22</f>
        <v>0</v>
      </c>
      <c r="AH6" s="15"/>
    </row>
    <row r="7" spans="1:34" ht="23.1" customHeight="1" thickTop="1">
      <c r="A7" s="63" t="s">
        <v>23</v>
      </c>
      <c r="B7" s="64">
        <f>'5'!B21+1</f>
        <v>76</v>
      </c>
      <c r="C7" s="521"/>
      <c r="D7" s="122"/>
      <c r="E7" s="733"/>
      <c r="F7" s="734"/>
      <c r="G7" s="123"/>
      <c r="H7" s="124"/>
      <c r="I7" s="125"/>
      <c r="J7" s="126"/>
      <c r="K7" s="127"/>
      <c r="L7" s="72">
        <f t="shared" ref="L7:L21" si="0">L6+J7-K7</f>
        <v>0</v>
      </c>
      <c r="M7" s="133"/>
      <c r="N7" s="127"/>
      <c r="O7" s="74">
        <f t="shared" ref="O7:O21" si="1">O6+M7-N7</f>
        <v>0</v>
      </c>
      <c r="P7" s="75">
        <f t="shared" ref="P7:P21" si="2">L7+O7</f>
        <v>0</v>
      </c>
      <c r="Q7" s="63" t="s">
        <v>23</v>
      </c>
      <c r="R7" s="264"/>
      <c r="S7" s="265"/>
      <c r="T7" s="265"/>
      <c r="U7" s="265"/>
      <c r="V7" s="265"/>
      <c r="W7" s="265"/>
      <c r="X7" s="266"/>
      <c r="Y7" s="125"/>
      <c r="Z7" s="79" t="str">
        <f t="shared" ref="Z7:Z21" si="3">IF(H7+I7+J7+K7+M7+N7=0," ",IF(OR(AND(H7&lt;&gt;0,I7=0,J7+M7+SUM(AA7:AG7)=H7),AND(I7&lt;&gt;0,H7=0,K7+N7=I7),AND(H7=0,I7=0,K7+N7&lt;&gt;0,K7+N7=SUM(AA7:AG7)),AND(H7=0,I7=0,J7+M7&lt;&gt;0,J7+M7=SUM(R7:Y7)),AND(H7=0,I7=0,M7=0,N7&lt;&gt;0,N7=J7),AND(H7=0,I7=0,M7&lt;&gt;0,N7=0,M7=K7)),"ok","??"))</f>
        <v xml:space="preserve"> </v>
      </c>
      <c r="AA7" s="264"/>
      <c r="AB7" s="265"/>
      <c r="AC7" s="265"/>
      <c r="AD7" s="265"/>
      <c r="AE7" s="265"/>
      <c r="AF7" s="265"/>
      <c r="AG7" s="266"/>
      <c r="AH7" s="15"/>
    </row>
    <row r="8" spans="1:34" ht="23.1" customHeight="1">
      <c r="A8" s="63" t="s">
        <v>24</v>
      </c>
      <c r="B8" s="64">
        <f>B7+1</f>
        <v>77</v>
      </c>
      <c r="C8" s="521"/>
      <c r="D8" s="128"/>
      <c r="E8" s="729"/>
      <c r="F8" s="730"/>
      <c r="G8" s="129"/>
      <c r="H8" s="124"/>
      <c r="I8" s="125"/>
      <c r="J8" s="126"/>
      <c r="K8" s="127"/>
      <c r="L8" s="72">
        <f t="shared" si="0"/>
        <v>0</v>
      </c>
      <c r="M8" s="133"/>
      <c r="N8" s="127"/>
      <c r="O8" s="74">
        <f t="shared" si="1"/>
        <v>0</v>
      </c>
      <c r="P8" s="75">
        <f t="shared" si="2"/>
        <v>0</v>
      </c>
      <c r="Q8" s="63" t="s">
        <v>24</v>
      </c>
      <c r="R8" s="267"/>
      <c r="S8" s="268"/>
      <c r="T8" s="269"/>
      <c r="U8" s="269"/>
      <c r="V8" s="269"/>
      <c r="W8" s="270"/>
      <c r="X8" s="273"/>
      <c r="Y8" s="125"/>
      <c r="Z8" s="79" t="str">
        <f t="shared" si="3"/>
        <v xml:space="preserve"> </v>
      </c>
      <c r="AA8" s="267"/>
      <c r="AB8" s="269"/>
      <c r="AC8" s="269"/>
      <c r="AD8" s="269"/>
      <c r="AE8" s="269"/>
      <c r="AF8" s="269"/>
      <c r="AG8" s="273"/>
      <c r="AH8" s="15"/>
    </row>
    <row r="9" spans="1:34" ht="23.1" customHeight="1">
      <c r="A9" s="63" t="s">
        <v>25</v>
      </c>
      <c r="B9" s="64">
        <f t="shared" ref="B9:B21" si="4">B8+1</f>
        <v>78</v>
      </c>
      <c r="C9" s="521"/>
      <c r="D9" s="128"/>
      <c r="E9" s="729"/>
      <c r="F9" s="730"/>
      <c r="G9" s="123"/>
      <c r="H9" s="124"/>
      <c r="I9" s="125"/>
      <c r="J9" s="126"/>
      <c r="K9" s="127"/>
      <c r="L9" s="72">
        <f t="shared" si="0"/>
        <v>0</v>
      </c>
      <c r="M9" s="133"/>
      <c r="N9" s="127"/>
      <c r="O9" s="74">
        <f t="shared" si="1"/>
        <v>0</v>
      </c>
      <c r="P9" s="75">
        <f t="shared" si="2"/>
        <v>0</v>
      </c>
      <c r="Q9" s="63" t="s">
        <v>25</v>
      </c>
      <c r="R9" s="264"/>
      <c r="S9" s="271"/>
      <c r="T9" s="265"/>
      <c r="U9" s="265"/>
      <c r="V9" s="265"/>
      <c r="W9" s="133"/>
      <c r="X9" s="266"/>
      <c r="Y9" s="125"/>
      <c r="Z9" s="79" t="str">
        <f t="shared" si="3"/>
        <v xml:space="preserve"> </v>
      </c>
      <c r="AA9" s="264"/>
      <c r="AB9" s="265"/>
      <c r="AC9" s="265"/>
      <c r="AD9" s="265"/>
      <c r="AE9" s="265"/>
      <c r="AF9" s="265"/>
      <c r="AG9" s="266"/>
      <c r="AH9" s="15"/>
    </row>
    <row r="10" spans="1:34" ht="23.1" customHeight="1">
      <c r="A10" s="63" t="s">
        <v>26</v>
      </c>
      <c r="B10" s="64">
        <f t="shared" si="4"/>
        <v>79</v>
      </c>
      <c r="C10" s="521"/>
      <c r="D10" s="128"/>
      <c r="E10" s="729"/>
      <c r="F10" s="730"/>
      <c r="G10" s="129"/>
      <c r="H10" s="124"/>
      <c r="I10" s="125"/>
      <c r="J10" s="126"/>
      <c r="K10" s="127"/>
      <c r="L10" s="72">
        <f t="shared" si="0"/>
        <v>0</v>
      </c>
      <c r="M10" s="133"/>
      <c r="N10" s="127"/>
      <c r="O10" s="74">
        <f t="shared" si="1"/>
        <v>0</v>
      </c>
      <c r="P10" s="75">
        <f t="shared" si="2"/>
        <v>0</v>
      </c>
      <c r="Q10" s="63" t="s">
        <v>26</v>
      </c>
      <c r="R10" s="264"/>
      <c r="S10" s="271"/>
      <c r="T10" s="265"/>
      <c r="U10" s="265"/>
      <c r="V10" s="265"/>
      <c r="W10" s="133"/>
      <c r="X10" s="266"/>
      <c r="Y10" s="125"/>
      <c r="Z10" s="79" t="str">
        <f t="shared" si="3"/>
        <v xml:space="preserve"> </v>
      </c>
      <c r="AA10" s="264"/>
      <c r="AB10" s="265"/>
      <c r="AC10" s="265"/>
      <c r="AD10" s="265"/>
      <c r="AE10" s="265"/>
      <c r="AF10" s="265"/>
      <c r="AG10" s="266"/>
      <c r="AH10" s="15"/>
    </row>
    <row r="11" spans="1:34" ht="23.1" customHeight="1">
      <c r="A11" s="63" t="s">
        <v>27</v>
      </c>
      <c r="B11" s="64">
        <f t="shared" si="4"/>
        <v>80</v>
      </c>
      <c r="C11" s="521"/>
      <c r="D11" s="128"/>
      <c r="E11" s="729"/>
      <c r="F11" s="730"/>
      <c r="G11" s="123"/>
      <c r="H11" s="124"/>
      <c r="I11" s="125"/>
      <c r="J11" s="126"/>
      <c r="K11" s="127"/>
      <c r="L11" s="72">
        <f t="shared" si="0"/>
        <v>0</v>
      </c>
      <c r="M11" s="133"/>
      <c r="N11" s="127"/>
      <c r="O11" s="74">
        <f t="shared" si="1"/>
        <v>0</v>
      </c>
      <c r="P11" s="75">
        <f t="shared" si="2"/>
        <v>0</v>
      </c>
      <c r="Q11" s="63" t="s">
        <v>27</v>
      </c>
      <c r="R11" s="264"/>
      <c r="S11" s="271"/>
      <c r="T11" s="265"/>
      <c r="U11" s="265"/>
      <c r="V11" s="265"/>
      <c r="W11" s="133"/>
      <c r="X11" s="266"/>
      <c r="Y11" s="125"/>
      <c r="Z11" s="79" t="str">
        <f t="shared" si="3"/>
        <v xml:space="preserve"> </v>
      </c>
      <c r="AA11" s="264"/>
      <c r="AB11" s="265"/>
      <c r="AC11" s="265"/>
      <c r="AD11" s="265"/>
      <c r="AE11" s="265"/>
      <c r="AF11" s="265"/>
      <c r="AG11" s="266"/>
      <c r="AH11" s="15"/>
    </row>
    <row r="12" spans="1:34" ht="23.1" customHeight="1">
      <c r="A12" s="63" t="s">
        <v>28</v>
      </c>
      <c r="B12" s="64">
        <f t="shared" si="4"/>
        <v>81</v>
      </c>
      <c r="C12" s="521"/>
      <c r="D12" s="130"/>
      <c r="E12" s="729"/>
      <c r="F12" s="730"/>
      <c r="G12" s="131"/>
      <c r="H12" s="124"/>
      <c r="I12" s="125"/>
      <c r="J12" s="126"/>
      <c r="K12" s="127"/>
      <c r="L12" s="72">
        <f t="shared" si="0"/>
        <v>0</v>
      </c>
      <c r="M12" s="133"/>
      <c r="N12" s="127"/>
      <c r="O12" s="74">
        <f t="shared" si="1"/>
        <v>0</v>
      </c>
      <c r="P12" s="75">
        <f t="shared" si="2"/>
        <v>0</v>
      </c>
      <c r="Q12" s="63" t="s">
        <v>28</v>
      </c>
      <c r="R12" s="264"/>
      <c r="S12" s="271"/>
      <c r="T12" s="265"/>
      <c r="U12" s="265"/>
      <c r="V12" s="265"/>
      <c r="W12" s="133"/>
      <c r="X12" s="266"/>
      <c r="Y12" s="125"/>
      <c r="Z12" s="79" t="str">
        <f t="shared" si="3"/>
        <v xml:space="preserve"> </v>
      </c>
      <c r="AA12" s="264"/>
      <c r="AB12" s="265"/>
      <c r="AC12" s="265"/>
      <c r="AD12" s="265"/>
      <c r="AE12" s="265"/>
      <c r="AF12" s="265"/>
      <c r="AG12" s="266"/>
      <c r="AH12" s="15"/>
    </row>
    <row r="13" spans="1:34" ht="23.1" customHeight="1">
      <c r="A13" s="63" t="s">
        <v>29</v>
      </c>
      <c r="B13" s="64">
        <f t="shared" si="4"/>
        <v>82</v>
      </c>
      <c r="C13" s="521"/>
      <c r="D13" s="128"/>
      <c r="E13" s="729"/>
      <c r="F13" s="730"/>
      <c r="G13" s="123"/>
      <c r="H13" s="124"/>
      <c r="I13" s="125"/>
      <c r="J13" s="126"/>
      <c r="K13" s="127"/>
      <c r="L13" s="72">
        <f t="shared" si="0"/>
        <v>0</v>
      </c>
      <c r="M13" s="133"/>
      <c r="N13" s="127"/>
      <c r="O13" s="74">
        <f t="shared" si="1"/>
        <v>0</v>
      </c>
      <c r="P13" s="75">
        <f t="shared" si="2"/>
        <v>0</v>
      </c>
      <c r="Q13" s="63" t="s">
        <v>29</v>
      </c>
      <c r="R13" s="264"/>
      <c r="S13" s="271"/>
      <c r="T13" s="265"/>
      <c r="U13" s="265"/>
      <c r="V13" s="265"/>
      <c r="W13" s="133"/>
      <c r="X13" s="266"/>
      <c r="Y13" s="125"/>
      <c r="Z13" s="79" t="str">
        <f t="shared" si="3"/>
        <v xml:space="preserve"> </v>
      </c>
      <c r="AA13" s="264"/>
      <c r="AB13" s="265"/>
      <c r="AC13" s="265"/>
      <c r="AD13" s="265"/>
      <c r="AE13" s="265"/>
      <c r="AF13" s="265"/>
      <c r="AG13" s="266"/>
      <c r="AH13" s="15"/>
    </row>
    <row r="14" spans="1:34" ht="23.1" customHeight="1">
      <c r="A14" s="63" t="s">
        <v>30</v>
      </c>
      <c r="B14" s="64">
        <f t="shared" si="4"/>
        <v>83</v>
      </c>
      <c r="C14" s="521"/>
      <c r="D14" s="128"/>
      <c r="E14" s="729"/>
      <c r="F14" s="730"/>
      <c r="G14" s="131"/>
      <c r="H14" s="124"/>
      <c r="I14" s="125"/>
      <c r="J14" s="126"/>
      <c r="K14" s="127"/>
      <c r="L14" s="72">
        <f t="shared" si="0"/>
        <v>0</v>
      </c>
      <c r="M14" s="133"/>
      <c r="N14" s="127"/>
      <c r="O14" s="74">
        <f t="shared" si="1"/>
        <v>0</v>
      </c>
      <c r="P14" s="75">
        <f t="shared" si="2"/>
        <v>0</v>
      </c>
      <c r="Q14" s="63" t="s">
        <v>30</v>
      </c>
      <c r="R14" s="264"/>
      <c r="S14" s="271"/>
      <c r="T14" s="265"/>
      <c r="U14" s="265"/>
      <c r="V14" s="265"/>
      <c r="W14" s="133"/>
      <c r="X14" s="266"/>
      <c r="Y14" s="125"/>
      <c r="Z14" s="79" t="str">
        <f t="shared" si="3"/>
        <v xml:space="preserve"> </v>
      </c>
      <c r="AA14" s="264"/>
      <c r="AB14" s="265"/>
      <c r="AC14" s="265"/>
      <c r="AD14" s="265"/>
      <c r="AE14" s="265"/>
      <c r="AF14" s="265"/>
      <c r="AG14" s="266"/>
      <c r="AH14" s="15"/>
    </row>
    <row r="15" spans="1:34" ht="23.1" customHeight="1">
      <c r="A15" s="63" t="s">
        <v>31</v>
      </c>
      <c r="B15" s="64">
        <f t="shared" si="4"/>
        <v>84</v>
      </c>
      <c r="C15" s="521"/>
      <c r="D15" s="128"/>
      <c r="E15" s="729"/>
      <c r="F15" s="730"/>
      <c r="G15" s="123"/>
      <c r="H15" s="124"/>
      <c r="I15" s="125"/>
      <c r="J15" s="126"/>
      <c r="K15" s="127"/>
      <c r="L15" s="72">
        <f t="shared" si="0"/>
        <v>0</v>
      </c>
      <c r="M15" s="133"/>
      <c r="N15" s="127"/>
      <c r="O15" s="74">
        <f t="shared" si="1"/>
        <v>0</v>
      </c>
      <c r="P15" s="75">
        <f t="shared" si="2"/>
        <v>0</v>
      </c>
      <c r="Q15" s="63" t="s">
        <v>31</v>
      </c>
      <c r="R15" s="264"/>
      <c r="S15" s="271"/>
      <c r="T15" s="265"/>
      <c r="U15" s="265"/>
      <c r="V15" s="265"/>
      <c r="W15" s="133"/>
      <c r="X15" s="266"/>
      <c r="Y15" s="125"/>
      <c r="Z15" s="79" t="str">
        <f t="shared" si="3"/>
        <v xml:space="preserve"> </v>
      </c>
      <c r="AA15" s="264"/>
      <c r="AB15" s="265"/>
      <c r="AC15" s="265"/>
      <c r="AD15" s="265"/>
      <c r="AE15" s="265"/>
      <c r="AF15" s="265"/>
      <c r="AG15" s="266"/>
      <c r="AH15" s="15"/>
    </row>
    <row r="16" spans="1:34" ht="23.1" customHeight="1">
      <c r="A16" s="63" t="s">
        <v>32</v>
      </c>
      <c r="B16" s="64">
        <f t="shared" si="4"/>
        <v>85</v>
      </c>
      <c r="C16" s="521"/>
      <c r="D16" s="128"/>
      <c r="E16" s="729"/>
      <c r="F16" s="730"/>
      <c r="G16" s="131"/>
      <c r="H16" s="124"/>
      <c r="I16" s="125"/>
      <c r="J16" s="126"/>
      <c r="K16" s="127"/>
      <c r="L16" s="72">
        <f t="shared" si="0"/>
        <v>0</v>
      </c>
      <c r="M16" s="133"/>
      <c r="N16" s="127"/>
      <c r="O16" s="74">
        <f t="shared" si="1"/>
        <v>0</v>
      </c>
      <c r="P16" s="75">
        <f t="shared" si="2"/>
        <v>0</v>
      </c>
      <c r="Q16" s="63" t="s">
        <v>32</v>
      </c>
      <c r="R16" s="264"/>
      <c r="S16" s="271"/>
      <c r="T16" s="265"/>
      <c r="U16" s="265"/>
      <c r="V16" s="265"/>
      <c r="W16" s="133"/>
      <c r="X16" s="266"/>
      <c r="Y16" s="125"/>
      <c r="Z16" s="79" t="str">
        <f t="shared" si="3"/>
        <v xml:space="preserve"> </v>
      </c>
      <c r="AA16" s="264"/>
      <c r="AB16" s="265"/>
      <c r="AC16" s="265"/>
      <c r="AD16" s="265"/>
      <c r="AE16" s="265"/>
      <c r="AF16" s="265"/>
      <c r="AG16" s="266"/>
      <c r="AH16" s="15"/>
    </row>
    <row r="17" spans="1:34" ht="23.1" customHeight="1">
      <c r="A17" s="63" t="s">
        <v>33</v>
      </c>
      <c r="B17" s="64">
        <f t="shared" si="4"/>
        <v>86</v>
      </c>
      <c r="C17" s="521"/>
      <c r="D17" s="128"/>
      <c r="E17" s="729"/>
      <c r="F17" s="730"/>
      <c r="G17" s="123"/>
      <c r="H17" s="124"/>
      <c r="I17" s="125"/>
      <c r="J17" s="126"/>
      <c r="K17" s="127"/>
      <c r="L17" s="72">
        <f t="shared" si="0"/>
        <v>0</v>
      </c>
      <c r="M17" s="133"/>
      <c r="N17" s="127"/>
      <c r="O17" s="74">
        <f t="shared" si="1"/>
        <v>0</v>
      </c>
      <c r="P17" s="75">
        <f t="shared" si="2"/>
        <v>0</v>
      </c>
      <c r="Q17" s="63" t="s">
        <v>33</v>
      </c>
      <c r="R17" s="264"/>
      <c r="S17" s="271"/>
      <c r="T17" s="265"/>
      <c r="U17" s="265"/>
      <c r="V17" s="265"/>
      <c r="W17" s="133"/>
      <c r="X17" s="266"/>
      <c r="Y17" s="125"/>
      <c r="Z17" s="79" t="str">
        <f t="shared" si="3"/>
        <v xml:space="preserve"> </v>
      </c>
      <c r="AA17" s="264"/>
      <c r="AB17" s="265"/>
      <c r="AC17" s="265"/>
      <c r="AD17" s="265"/>
      <c r="AE17" s="265"/>
      <c r="AF17" s="265"/>
      <c r="AG17" s="266"/>
      <c r="AH17" s="15"/>
    </row>
    <row r="18" spans="1:34" ht="23.1" customHeight="1">
      <c r="A18" s="63" t="s">
        <v>34</v>
      </c>
      <c r="B18" s="64">
        <f t="shared" si="4"/>
        <v>87</v>
      </c>
      <c r="C18" s="521"/>
      <c r="D18" s="128"/>
      <c r="E18" s="729"/>
      <c r="F18" s="730"/>
      <c r="G18" s="131"/>
      <c r="H18" s="124"/>
      <c r="I18" s="125"/>
      <c r="J18" s="126"/>
      <c r="K18" s="127"/>
      <c r="L18" s="72">
        <f t="shared" si="0"/>
        <v>0</v>
      </c>
      <c r="M18" s="133"/>
      <c r="N18" s="127"/>
      <c r="O18" s="74">
        <f t="shared" si="1"/>
        <v>0</v>
      </c>
      <c r="P18" s="75">
        <f t="shared" si="2"/>
        <v>0</v>
      </c>
      <c r="Q18" s="63" t="s">
        <v>34</v>
      </c>
      <c r="R18" s="264"/>
      <c r="S18" s="271"/>
      <c r="T18" s="265"/>
      <c r="U18" s="265"/>
      <c r="V18" s="265"/>
      <c r="W18" s="133"/>
      <c r="X18" s="266"/>
      <c r="Y18" s="125"/>
      <c r="Z18" s="79" t="str">
        <f t="shared" si="3"/>
        <v xml:space="preserve"> </v>
      </c>
      <c r="AA18" s="264"/>
      <c r="AB18" s="265"/>
      <c r="AC18" s="265"/>
      <c r="AD18" s="265"/>
      <c r="AE18" s="265"/>
      <c r="AF18" s="265"/>
      <c r="AG18" s="266"/>
      <c r="AH18" s="15"/>
    </row>
    <row r="19" spans="1:34" ht="23.1" customHeight="1">
      <c r="A19" s="63" t="s">
        <v>35</v>
      </c>
      <c r="B19" s="64">
        <f t="shared" si="4"/>
        <v>88</v>
      </c>
      <c r="C19" s="521"/>
      <c r="D19" s="128"/>
      <c r="E19" s="729"/>
      <c r="F19" s="730"/>
      <c r="G19" s="123"/>
      <c r="H19" s="124"/>
      <c r="I19" s="125"/>
      <c r="J19" s="126"/>
      <c r="K19" s="127"/>
      <c r="L19" s="72">
        <f t="shared" si="0"/>
        <v>0</v>
      </c>
      <c r="M19" s="133"/>
      <c r="N19" s="127"/>
      <c r="O19" s="74">
        <f t="shared" si="1"/>
        <v>0</v>
      </c>
      <c r="P19" s="75">
        <f t="shared" si="2"/>
        <v>0</v>
      </c>
      <c r="Q19" s="63" t="s">
        <v>35</v>
      </c>
      <c r="R19" s="264"/>
      <c r="S19" s="271"/>
      <c r="T19" s="265"/>
      <c r="U19" s="265"/>
      <c r="V19" s="265"/>
      <c r="W19" s="133"/>
      <c r="X19" s="266"/>
      <c r="Y19" s="125"/>
      <c r="Z19" s="79" t="str">
        <f t="shared" si="3"/>
        <v xml:space="preserve"> </v>
      </c>
      <c r="AA19" s="264"/>
      <c r="AB19" s="265"/>
      <c r="AC19" s="265"/>
      <c r="AD19" s="265"/>
      <c r="AE19" s="265"/>
      <c r="AF19" s="265"/>
      <c r="AG19" s="266"/>
      <c r="AH19" s="15"/>
    </row>
    <row r="20" spans="1:34" ht="23.1" customHeight="1">
      <c r="A20" s="63" t="s">
        <v>36</v>
      </c>
      <c r="B20" s="64">
        <f t="shared" si="4"/>
        <v>89</v>
      </c>
      <c r="C20" s="521"/>
      <c r="D20" s="132"/>
      <c r="E20" s="729"/>
      <c r="F20" s="730"/>
      <c r="G20" s="131"/>
      <c r="H20" s="124"/>
      <c r="I20" s="125"/>
      <c r="J20" s="126"/>
      <c r="K20" s="127"/>
      <c r="L20" s="72">
        <f t="shared" si="0"/>
        <v>0</v>
      </c>
      <c r="M20" s="133"/>
      <c r="N20" s="127"/>
      <c r="O20" s="74">
        <f t="shared" si="1"/>
        <v>0</v>
      </c>
      <c r="P20" s="75">
        <f t="shared" si="2"/>
        <v>0</v>
      </c>
      <c r="Q20" s="63" t="s">
        <v>36</v>
      </c>
      <c r="R20" s="264"/>
      <c r="S20" s="271"/>
      <c r="T20" s="265"/>
      <c r="U20" s="265"/>
      <c r="V20" s="265"/>
      <c r="W20" s="133"/>
      <c r="X20" s="266"/>
      <c r="Y20" s="125"/>
      <c r="Z20" s="79" t="str">
        <f t="shared" si="3"/>
        <v xml:space="preserve"> </v>
      </c>
      <c r="AA20" s="264"/>
      <c r="AB20" s="265"/>
      <c r="AC20" s="265"/>
      <c r="AD20" s="265"/>
      <c r="AE20" s="265"/>
      <c r="AF20" s="265"/>
      <c r="AG20" s="266"/>
      <c r="AH20" s="15"/>
    </row>
    <row r="21" spans="1:34" ht="23.1" customHeight="1" thickBot="1">
      <c r="A21" s="63" t="s">
        <v>37</v>
      </c>
      <c r="B21" s="64">
        <f t="shared" si="4"/>
        <v>90</v>
      </c>
      <c r="C21" s="521"/>
      <c r="D21" s="274"/>
      <c r="E21" s="727"/>
      <c r="F21" s="728"/>
      <c r="G21" s="123"/>
      <c r="H21" s="124"/>
      <c r="I21" s="125"/>
      <c r="J21" s="126"/>
      <c r="K21" s="127"/>
      <c r="L21" s="72">
        <f t="shared" si="0"/>
        <v>0</v>
      </c>
      <c r="M21" s="133"/>
      <c r="N21" s="127"/>
      <c r="O21" s="74">
        <f t="shared" si="1"/>
        <v>0</v>
      </c>
      <c r="P21" s="75">
        <f t="shared" si="2"/>
        <v>0</v>
      </c>
      <c r="Q21" s="63" t="s">
        <v>37</v>
      </c>
      <c r="R21" s="264"/>
      <c r="S21" s="271"/>
      <c r="T21" s="265"/>
      <c r="U21" s="265"/>
      <c r="V21" s="265"/>
      <c r="W21" s="133"/>
      <c r="X21" s="266"/>
      <c r="Y21" s="125"/>
      <c r="Z21" s="79" t="str">
        <f t="shared" si="3"/>
        <v xml:space="preserve"> </v>
      </c>
      <c r="AA21" s="264"/>
      <c r="AB21" s="265"/>
      <c r="AC21" s="265"/>
      <c r="AD21" s="265"/>
      <c r="AE21" s="265"/>
      <c r="AF21" s="265"/>
      <c r="AG21" s="266"/>
      <c r="AH21" s="15"/>
    </row>
    <row r="22" spans="1:34" ht="24" customHeight="1" thickTop="1" thickBot="1">
      <c r="A22" s="18"/>
      <c r="B22" s="731" t="s">
        <v>258</v>
      </c>
      <c r="C22" s="732"/>
      <c r="D22" s="100"/>
      <c r="E22" s="99"/>
      <c r="F22" s="100" t="s">
        <v>38</v>
      </c>
      <c r="G22" s="101"/>
      <c r="H22" s="102">
        <f>SUM(H6:H21)</f>
        <v>0</v>
      </c>
      <c r="I22" s="102">
        <f>SUM(I6:I21)</f>
        <v>0</v>
      </c>
      <c r="J22" s="102">
        <f>SUM(J6:J21)</f>
        <v>0</v>
      </c>
      <c r="K22" s="102">
        <f>SUM(K6:K21)</f>
        <v>0</v>
      </c>
      <c r="L22" s="102">
        <f>L21</f>
        <v>0</v>
      </c>
      <c r="M22" s="102">
        <f>SUM(M6:M21)</f>
        <v>0</v>
      </c>
      <c r="N22" s="102">
        <f>SUM(N6:N21)</f>
        <v>0</v>
      </c>
      <c r="O22" s="102">
        <f>O21</f>
        <v>0</v>
      </c>
      <c r="P22" s="103">
        <f>SUM(L22+O22)</f>
        <v>0</v>
      </c>
      <c r="Q22" s="104"/>
      <c r="R22" s="272">
        <f>SUM(R6:R21)</f>
        <v>0</v>
      </c>
      <c r="S22" s="272">
        <f t="shared" ref="S22:Y22" si="5">SUM(S6:S21)</f>
        <v>0</v>
      </c>
      <c r="T22" s="272">
        <f t="shared" si="5"/>
        <v>0</v>
      </c>
      <c r="U22" s="272">
        <f t="shared" si="5"/>
        <v>0</v>
      </c>
      <c r="V22" s="272">
        <f t="shared" si="5"/>
        <v>0</v>
      </c>
      <c r="W22" s="272">
        <f>SUM(W6:W21)</f>
        <v>0</v>
      </c>
      <c r="X22" s="489">
        <f>SUM(X6:X21)</f>
        <v>0</v>
      </c>
      <c r="Y22" s="472">
        <f t="shared" si="5"/>
        <v>0</v>
      </c>
      <c r="Z22" s="106"/>
      <c r="AA22" s="272">
        <f>SUM(AA6:AA21)</f>
        <v>0</v>
      </c>
      <c r="AB22" s="272">
        <f t="shared" ref="AB22:AG22" si="6">SUM(AB6:AB21)</f>
        <v>0</v>
      </c>
      <c r="AC22" s="272">
        <f t="shared" si="6"/>
        <v>0</v>
      </c>
      <c r="AD22" s="272">
        <f t="shared" si="6"/>
        <v>0</v>
      </c>
      <c r="AE22" s="272">
        <f t="shared" si="6"/>
        <v>0</v>
      </c>
      <c r="AF22" s="272">
        <f t="shared" si="6"/>
        <v>0</v>
      </c>
      <c r="AG22" s="489">
        <f t="shared" si="6"/>
        <v>0</v>
      </c>
      <c r="AH22" s="15"/>
    </row>
    <row r="23" spans="1:34" s="488" customFormat="1" ht="15" customHeight="1" thickTop="1">
      <c r="A23" s="480"/>
      <c r="B23" s="481"/>
      <c r="C23" s="481"/>
      <c r="D23" s="482"/>
      <c r="E23" s="483"/>
      <c r="F23" s="482"/>
      <c r="G23" s="483"/>
      <c r="H23" s="484"/>
      <c r="I23" s="484"/>
      <c r="J23" s="484"/>
      <c r="K23" s="484"/>
      <c r="L23" s="484"/>
      <c r="M23" s="484"/>
      <c r="N23" s="484"/>
      <c r="O23" s="484"/>
      <c r="P23" s="484"/>
      <c r="Q23" s="485"/>
      <c r="R23" s="484"/>
      <c r="S23" s="484"/>
      <c r="T23" s="484"/>
      <c r="U23" s="484"/>
      <c r="V23" s="484"/>
      <c r="W23" s="484"/>
      <c r="X23" s="484"/>
      <c r="Y23" s="484"/>
      <c r="Z23" s="486"/>
      <c r="AA23" s="484"/>
      <c r="AB23" s="484"/>
      <c r="AC23" s="484"/>
      <c r="AD23" s="484"/>
      <c r="AE23" s="484"/>
      <c r="AF23" s="484"/>
      <c r="AG23" s="484"/>
      <c r="AH23" s="487"/>
    </row>
    <row r="24" spans="1:34" ht="18" hidden="1" customHeight="1">
      <c r="A24" s="18"/>
      <c r="B24" s="107"/>
      <c r="C24" s="107"/>
      <c r="D24" s="107"/>
      <c r="E24" s="107"/>
      <c r="F24" s="107"/>
      <c r="G24" s="107"/>
      <c r="H24" s="108" t="s">
        <v>111</v>
      </c>
      <c r="I24" s="108" t="s">
        <v>110</v>
      </c>
      <c r="J24" s="107"/>
      <c r="K24" s="107"/>
      <c r="L24" s="107"/>
      <c r="M24" s="107"/>
      <c r="N24" s="107"/>
      <c r="O24" s="107"/>
      <c r="P24" s="107"/>
      <c r="Q24" s="18"/>
      <c r="R24" s="15"/>
      <c r="S24" s="15"/>
      <c r="T24" s="15"/>
      <c r="U24" s="15"/>
      <c r="V24" s="15"/>
      <c r="W24" s="15"/>
      <c r="X24" s="15"/>
      <c r="Y24" s="15"/>
      <c r="Z24" s="60"/>
      <c r="AA24" s="15"/>
      <c r="AB24" s="15"/>
      <c r="AC24" s="15"/>
      <c r="AD24" s="15"/>
      <c r="AE24" s="15"/>
      <c r="AF24" s="15"/>
      <c r="AG24" s="15"/>
      <c r="AH24" s="15"/>
    </row>
    <row r="25" spans="1:34" ht="16.5" customHeight="1">
      <c r="A25" s="18"/>
      <c r="B25" s="61"/>
      <c r="C25" s="61"/>
      <c r="D25" s="109" t="s">
        <v>92</v>
      </c>
      <c r="E25" s="679">
        <f>SUM(J22+M22)</f>
        <v>0</v>
      </c>
      <c r="F25" s="680"/>
      <c r="G25" s="681"/>
      <c r="H25" s="110" t="str">
        <f>"(1)"</f>
        <v>(1)</v>
      </c>
      <c r="I25" s="15"/>
      <c r="J25" s="682" t="s">
        <v>93</v>
      </c>
      <c r="K25" s="677"/>
      <c r="L25" s="677"/>
      <c r="M25" s="679">
        <f>SUM(K22+N22)</f>
        <v>0</v>
      </c>
      <c r="N25" s="680"/>
      <c r="O25" s="681"/>
      <c r="P25" s="110" t="str">
        <f>"(2)"</f>
        <v>(2)</v>
      </c>
      <c r="Q25" s="18"/>
      <c r="R25" s="111"/>
      <c r="S25" s="676" t="s">
        <v>61</v>
      </c>
      <c r="T25" s="677"/>
      <c r="U25" s="678"/>
      <c r="V25" s="674">
        <f>SUM(R22:Y22)</f>
        <v>0</v>
      </c>
      <c r="W25" s="675"/>
      <c r="X25" s="110" t="str">
        <f>"(3)"</f>
        <v>(3)</v>
      </c>
      <c r="Y25" s="110" t="str">
        <f>"(3)"</f>
        <v>(3)</v>
      </c>
      <c r="Z25" s="112"/>
      <c r="AA25" s="113"/>
      <c r="AB25" s="682" t="s">
        <v>62</v>
      </c>
      <c r="AC25" s="677"/>
      <c r="AD25" s="683"/>
      <c r="AE25" s="674">
        <f>SUM(AA22:AG22)</f>
        <v>0</v>
      </c>
      <c r="AF25" s="675"/>
      <c r="AG25" s="110" t="str">
        <f>"(4)"</f>
        <v>(4)</v>
      </c>
      <c r="AH25" s="15"/>
    </row>
    <row r="26" spans="1:34" ht="15" hidden="1" customHeight="1">
      <c r="A26" s="18"/>
      <c r="B26" s="114"/>
      <c r="C26" s="114"/>
      <c r="D26" s="259">
        <f>'5'!D26+IF(G7&lt;&gt;0,J7,0)-IF(G7&lt;&gt;0,K7,0)+IF(G8&lt;&gt;0,J8,0)-IF(G8&lt;&gt;0,K8,0)+IF(G9&lt;&gt;0,J9,0)-IF(G9&lt;&gt;0,K9,0)+IF(G10&lt;&gt;0,J10,0)-IF(G10&lt;&gt;0,K10,0)+IF(G11&lt;&gt;0,J11,0)-IF(G11&lt;&gt;0,K11,0)+IF(G12&lt;&gt;0,J12,0)-IF(G12&lt;&gt;0,K12,0)+IF(G13&lt;&gt;0,J13,0)-IF(G13&lt;&gt;0,K13,0)+IF(G14&lt;&gt;0,J14,0)-IF(G14&lt;&gt;0,K14,0)+IF(G15&lt;&gt;0,J15,0)-IF(G15&lt;&gt;0,K15,0)+IF(G16&lt;&gt;0,J16,0)-IF(G16&lt;&gt;0,K16,0)+IF(G17&lt;&gt;0,J17,0)-IF(G17&lt;&gt;0,K17,0)+IF(G18&lt;&gt;0,J18,0)-IF(G18&lt;&gt;0,K18,0)+IF(G19&lt;&gt;0,J19,0)-IF(G19&lt;&gt;0,K19,0)+IF(G20&lt;&gt;0,J20,0)-IF(G20&lt;&gt;0,K20,0)+IF(G21&lt;&gt;0,J21,0)-IF(G21&lt;&gt;0,K21,0)</f>
        <v>0</v>
      </c>
      <c r="E26" s="684" t="s">
        <v>94</v>
      </c>
      <c r="F26" s="684"/>
      <c r="G26" s="684"/>
      <c r="H26" s="116"/>
      <c r="I26" s="116"/>
      <c r="J26" s="15"/>
      <c r="K26" s="15"/>
      <c r="L26" s="15"/>
      <c r="M26" s="684" t="s">
        <v>95</v>
      </c>
      <c r="N26" s="684"/>
      <c r="O26" s="684"/>
      <c r="P26" s="117"/>
      <c r="Q26" s="18"/>
      <c r="R26" s="18"/>
      <c r="S26" s="18"/>
      <c r="T26" s="118"/>
      <c r="U26" s="118"/>
      <c r="V26" s="685" t="s">
        <v>330</v>
      </c>
      <c r="W26" s="685"/>
      <c r="X26" s="381"/>
      <c r="Y26" s="15"/>
      <c r="Z26" s="119"/>
      <c r="AA26" s="18"/>
      <c r="AB26" s="18"/>
      <c r="AC26" s="18"/>
      <c r="AD26" s="18"/>
      <c r="AE26" s="684" t="s">
        <v>331</v>
      </c>
      <c r="AF26" s="684"/>
      <c r="AG26" s="15"/>
      <c r="AH26" s="15"/>
    </row>
    <row r="27" spans="1:34" ht="15.75" hidden="1">
      <c r="A27" s="15"/>
      <c r="B27" s="713" t="s">
        <v>258</v>
      </c>
      <c r="C27" s="713"/>
      <c r="D27" s="260" t="s">
        <v>361</v>
      </c>
      <c r="E27" s="711">
        <f>'16&gt;'!E27</f>
        <v>0</v>
      </c>
      <c r="F27" s="712"/>
      <c r="G27" s="712"/>
      <c r="H27" s="735" t="s">
        <v>112</v>
      </c>
      <c r="I27" s="735"/>
      <c r="J27" s="15"/>
      <c r="K27" s="121" t="str">
        <f>"(1)-(2)+(5)"</f>
        <v>(1)-(2)+(5)</v>
      </c>
      <c r="L27" s="672">
        <f>E25-M25+I22</f>
        <v>0</v>
      </c>
      <c r="M27" s="672"/>
      <c r="N27" s="672">
        <f>V25-AE25+H22</f>
        <v>0</v>
      </c>
      <c r="O27" s="672"/>
      <c r="P27" s="110" t="str">
        <f>"(3)-(4)+(6)"</f>
        <v>(3)-(4)+(6)</v>
      </c>
      <c r="Q27" s="15"/>
      <c r="R27" s="15"/>
      <c r="S27" s="15"/>
      <c r="T27" s="15"/>
      <c r="U27" s="110"/>
      <c r="V27" s="15"/>
      <c r="W27" s="15"/>
      <c r="X27" s="15"/>
      <c r="Y27" s="15"/>
      <c r="Z27" s="60"/>
      <c r="AA27" s="15"/>
      <c r="AB27" s="15"/>
      <c r="AC27" s="15"/>
      <c r="AD27" s="110"/>
      <c r="AE27" s="15"/>
      <c r="AF27" s="15"/>
      <c r="AG27" s="417" t="s">
        <v>279</v>
      </c>
      <c r="AH27" s="15"/>
    </row>
    <row r="28" spans="1:34">
      <c r="Z28" s="12"/>
      <c r="AH28" s="15"/>
    </row>
  </sheetData>
  <sheetProtection password="CD4D" sheet="1" objects="1" scenarios="1" selectLockedCells="1"/>
  <mergeCells count="46">
    <mergeCell ref="Z3:Z6"/>
    <mergeCell ref="E27:G27"/>
    <mergeCell ref="L27:M27"/>
    <mergeCell ref="N27:O27"/>
    <mergeCell ref="G2:G3"/>
    <mergeCell ref="E7:F7"/>
    <mergeCell ref="J2:L3"/>
    <mergeCell ref="E5:F5"/>
    <mergeCell ref="E16:F16"/>
    <mergeCell ref="E2:F3"/>
    <mergeCell ref="B27:C27"/>
    <mergeCell ref="H27:I27"/>
    <mergeCell ref="M2:O3"/>
    <mergeCell ref="D2:D3"/>
    <mergeCell ref="E4:F4"/>
    <mergeCell ref="D6:G6"/>
    <mergeCell ref="B4:D4"/>
    <mergeCell ref="B2:B3"/>
    <mergeCell ref="C2:C3"/>
    <mergeCell ref="B22:C22"/>
    <mergeCell ref="H2:I3"/>
    <mergeCell ref="E17:F17"/>
    <mergeCell ref="E18:F18"/>
    <mergeCell ref="E8:F8"/>
    <mergeCell ref="P2:P3"/>
    <mergeCell ref="E15:F15"/>
    <mergeCell ref="E20:F20"/>
    <mergeCell ref="E13:F13"/>
    <mergeCell ref="E14:F14"/>
    <mergeCell ref="E19:F19"/>
    <mergeCell ref="M25:O25"/>
    <mergeCell ref="E9:F9"/>
    <mergeCell ref="E10:F10"/>
    <mergeCell ref="E11:F11"/>
    <mergeCell ref="E12:F12"/>
    <mergeCell ref="E21:F21"/>
    <mergeCell ref="AE25:AF25"/>
    <mergeCell ref="E26:G26"/>
    <mergeCell ref="M26:O26"/>
    <mergeCell ref="V26:W26"/>
    <mergeCell ref="AE26:AF26"/>
    <mergeCell ref="E25:G25"/>
    <mergeCell ref="S25:U25"/>
    <mergeCell ref="J25:L25"/>
    <mergeCell ref="AB25:AD25"/>
    <mergeCell ref="V25:W25"/>
  </mergeCells>
  <phoneticPr fontId="0" type="noConversion"/>
  <pageMargins left="0.19685039370078741" right="0.19685039370078741" top="0.39370078740157483" bottom="0.39370078740157483" header="0" footer="0"/>
  <pageSetup paperSize="9" firstPageNumber="0" orientation="landscape" cellComments="asDisplayed" horizontalDpi="300" verticalDpi="300" r:id="rId1"/>
  <headerFooter alignWithMargins="0"/>
  <drawing r:id="rId2"/>
  <legacyDrawing r:id="rId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4BB9BB-65C8-47F6-BF1B-9A443C7D6B2C}">
  <sheetPr codeName="Feuil9"/>
  <dimension ref="A1:AH28"/>
  <sheetViews>
    <sheetView showGridLines="0" zoomScaleNormal="100" workbookViewId="0">
      <pane xSplit="4" topLeftCell="E1" activePane="topRight" state="frozen"/>
      <selection pane="topRight" activeCell="C7" sqref="C7"/>
    </sheetView>
  </sheetViews>
  <sheetFormatPr baseColWidth="10" defaultRowHeight="12.75"/>
  <cols>
    <col min="1" max="1" width="2.7109375" style="2" customWidth="1"/>
    <col min="2" max="2" width="3.42578125" style="2" customWidth="1"/>
    <col min="3" max="3" width="5.85546875" style="2" customWidth="1"/>
    <col min="4" max="4" width="34.7109375" style="2" customWidth="1"/>
    <col min="5" max="5" width="4.28515625" style="2" customWidth="1"/>
    <col min="6" max="6" width="3.85546875" style="2" customWidth="1"/>
    <col min="7" max="7" width="7.85546875" style="2" customWidth="1"/>
    <col min="8" max="9" width="8" style="2" customWidth="1"/>
    <col min="10" max="11" width="9.42578125" style="2" customWidth="1"/>
    <col min="12" max="12" width="9.7109375" style="2" customWidth="1"/>
    <col min="13" max="14" width="9" style="2" customWidth="1"/>
    <col min="15" max="16" width="9.7109375" style="2" customWidth="1"/>
    <col min="17" max="17" width="2.7109375" style="2" customWidth="1"/>
    <col min="18" max="24" width="10" style="2" customWidth="1"/>
    <col min="25" max="25" width="9" style="2" hidden="1" customWidth="1"/>
    <col min="26" max="26" width="2.7109375" style="2" customWidth="1"/>
    <col min="27" max="33" width="10" style="2" customWidth="1"/>
    <col min="34" max="34" width="5" style="2" customWidth="1"/>
    <col min="35" max="16384" width="11.42578125" style="2"/>
  </cols>
  <sheetData>
    <row r="1" spans="1:34" ht="6" customHeight="1" thickBot="1">
      <c r="A1" s="15"/>
      <c r="B1" s="15"/>
      <c r="C1" s="15"/>
      <c r="D1" s="15"/>
      <c r="E1" s="15"/>
      <c r="F1" s="15"/>
      <c r="G1" s="15"/>
      <c r="H1" s="15"/>
      <c r="I1" s="15"/>
      <c r="J1" s="15"/>
      <c r="K1" s="15"/>
      <c r="L1" s="15"/>
      <c r="M1" s="15"/>
      <c r="N1" s="15"/>
      <c r="O1" s="15"/>
      <c r="P1" s="15"/>
      <c r="Q1" s="15"/>
      <c r="R1" s="15"/>
      <c r="S1" s="15"/>
      <c r="T1" s="15"/>
      <c r="U1" s="15"/>
      <c r="V1" s="15"/>
      <c r="W1" s="15"/>
      <c r="X1" s="15"/>
      <c r="Y1" s="15"/>
      <c r="Z1" s="60"/>
      <c r="AA1" s="15"/>
      <c r="AB1" s="15"/>
      <c r="AC1" s="15"/>
      <c r="AD1" s="15"/>
      <c r="AE1" s="15"/>
      <c r="AF1" s="15"/>
      <c r="AG1" s="15"/>
      <c r="AH1" s="15"/>
    </row>
    <row r="2" spans="1:34" ht="18.75" customHeight="1" thickTop="1">
      <c r="A2" s="17"/>
      <c r="B2" s="724" t="s">
        <v>0</v>
      </c>
      <c r="C2" s="702" t="s">
        <v>1</v>
      </c>
      <c r="D2" s="691" t="s">
        <v>2</v>
      </c>
      <c r="E2" s="690" t="s">
        <v>60</v>
      </c>
      <c r="F2" s="691"/>
      <c r="G2" s="705" t="s">
        <v>355</v>
      </c>
      <c r="H2" s="704" t="s">
        <v>3</v>
      </c>
      <c r="I2" s="705"/>
      <c r="J2" s="704" t="s">
        <v>354</v>
      </c>
      <c r="K2" s="695"/>
      <c r="L2" s="696"/>
      <c r="M2" s="694" t="s">
        <v>4</v>
      </c>
      <c r="N2" s="695"/>
      <c r="O2" s="696"/>
      <c r="P2" s="686" t="s">
        <v>455</v>
      </c>
      <c r="Q2" s="18"/>
      <c r="R2" s="19">
        <v>7070</v>
      </c>
      <c r="S2" s="20">
        <v>7080</v>
      </c>
      <c r="T2" s="20">
        <v>7410</v>
      </c>
      <c r="U2" s="20">
        <v>7551</v>
      </c>
      <c r="V2" s="20">
        <v>75511</v>
      </c>
      <c r="W2" s="20">
        <v>7562</v>
      </c>
      <c r="X2" s="21">
        <v>7700</v>
      </c>
      <c r="Y2" s="473">
        <v>7700</v>
      </c>
      <c r="Z2" s="61"/>
      <c r="AA2" s="19">
        <v>6070</v>
      </c>
      <c r="AB2" s="20">
        <v>61681</v>
      </c>
      <c r="AC2" s="20">
        <v>6181</v>
      </c>
      <c r="AD2" s="20">
        <v>6270</v>
      </c>
      <c r="AE2" s="20">
        <v>6586</v>
      </c>
      <c r="AF2" s="20">
        <v>6700</v>
      </c>
      <c r="AG2" s="21">
        <v>6800</v>
      </c>
      <c r="AH2" s="15"/>
    </row>
    <row r="3" spans="1:34" ht="42" customHeight="1">
      <c r="A3" s="17"/>
      <c r="B3" s="725"/>
      <c r="C3" s="703"/>
      <c r="D3" s="693"/>
      <c r="E3" s="692"/>
      <c r="F3" s="693"/>
      <c r="G3" s="707"/>
      <c r="H3" s="706"/>
      <c r="I3" s="707"/>
      <c r="J3" s="706"/>
      <c r="K3" s="698"/>
      <c r="L3" s="699"/>
      <c r="M3" s="697"/>
      <c r="N3" s="698"/>
      <c r="O3" s="699"/>
      <c r="P3" s="687"/>
      <c r="Q3" s="18"/>
      <c r="R3" s="22" t="s">
        <v>468</v>
      </c>
      <c r="S3" s="23" t="s">
        <v>374</v>
      </c>
      <c r="T3" s="23" t="s">
        <v>72</v>
      </c>
      <c r="U3" s="23" t="s">
        <v>449</v>
      </c>
      <c r="V3" s="23" t="s">
        <v>444</v>
      </c>
      <c r="W3" s="23" t="s">
        <v>452</v>
      </c>
      <c r="X3" s="24" t="s">
        <v>75</v>
      </c>
      <c r="Y3" s="474" t="s">
        <v>39</v>
      </c>
      <c r="Z3" s="726" t="s">
        <v>113</v>
      </c>
      <c r="AA3" s="22" t="s">
        <v>67</v>
      </c>
      <c r="AB3" s="382" t="s">
        <v>73</v>
      </c>
      <c r="AC3" s="23" t="s">
        <v>69</v>
      </c>
      <c r="AD3" s="23" t="s">
        <v>445</v>
      </c>
      <c r="AE3" s="23" t="s">
        <v>71</v>
      </c>
      <c r="AF3" s="23" t="s">
        <v>40</v>
      </c>
      <c r="AG3" s="24" t="s">
        <v>363</v>
      </c>
      <c r="AH3" s="15"/>
    </row>
    <row r="4" spans="1:34" ht="66.75" customHeight="1">
      <c r="A4" s="25"/>
      <c r="B4" s="721" t="str">
        <f>CONCATENATE("Année scolaire : ",Garde!C11)</f>
        <v>Année scolaire : 2026-2027</v>
      </c>
      <c r="C4" s="722"/>
      <c r="D4" s="723"/>
      <c r="E4" s="716" t="s">
        <v>55</v>
      </c>
      <c r="F4" s="717"/>
      <c r="G4" s="26" t="s">
        <v>356</v>
      </c>
      <c r="H4" s="27" t="s">
        <v>457</v>
      </c>
      <c r="I4" s="409" t="s">
        <v>456</v>
      </c>
      <c r="J4" s="28" t="s">
        <v>5</v>
      </c>
      <c r="K4" s="29" t="s">
        <v>6</v>
      </c>
      <c r="L4" s="30" t="s">
        <v>7</v>
      </c>
      <c r="M4" s="28" t="s">
        <v>5</v>
      </c>
      <c r="N4" s="29" t="s">
        <v>6</v>
      </c>
      <c r="O4" s="30" t="s">
        <v>7</v>
      </c>
      <c r="P4" s="31"/>
      <c r="Q4" s="18"/>
      <c r="R4" s="32" t="s">
        <v>458</v>
      </c>
      <c r="S4" s="33" t="s">
        <v>447</v>
      </c>
      <c r="T4" s="33" t="s">
        <v>448</v>
      </c>
      <c r="U4" s="33" t="s">
        <v>450</v>
      </c>
      <c r="V4" s="33" t="s">
        <v>451</v>
      </c>
      <c r="W4" s="33" t="s">
        <v>453</v>
      </c>
      <c r="X4" s="34" t="s">
        <v>454</v>
      </c>
      <c r="Y4" s="475" t="s">
        <v>41</v>
      </c>
      <c r="Z4" s="726"/>
      <c r="AA4" s="32" t="s">
        <v>446</v>
      </c>
      <c r="AB4" s="33" t="s">
        <v>459</v>
      </c>
      <c r="AC4" s="33" t="s">
        <v>460</v>
      </c>
      <c r="AD4" s="33" t="s">
        <v>461</v>
      </c>
      <c r="AE4" s="33" t="s">
        <v>462</v>
      </c>
      <c r="AF4" s="33" t="s">
        <v>463</v>
      </c>
      <c r="AG4" s="34" t="s">
        <v>464</v>
      </c>
      <c r="AH4" s="15"/>
    </row>
    <row r="5" spans="1:34" ht="11.85" customHeight="1" thickBot="1">
      <c r="A5" s="18"/>
      <c r="B5" s="35" t="s">
        <v>8</v>
      </c>
      <c r="C5" s="36" t="s">
        <v>9</v>
      </c>
      <c r="D5" s="37" t="s">
        <v>10</v>
      </c>
      <c r="E5" s="708" t="s">
        <v>11</v>
      </c>
      <c r="F5" s="709"/>
      <c r="G5" s="38" t="s">
        <v>12</v>
      </c>
      <c r="H5" s="39" t="s">
        <v>13</v>
      </c>
      <c r="I5" s="40" t="s">
        <v>14</v>
      </c>
      <c r="J5" s="41" t="s">
        <v>15</v>
      </c>
      <c r="K5" s="42" t="s">
        <v>16</v>
      </c>
      <c r="L5" s="43" t="s">
        <v>17</v>
      </c>
      <c r="M5" s="41" t="s">
        <v>18</v>
      </c>
      <c r="N5" s="42" t="s">
        <v>19</v>
      </c>
      <c r="O5" s="43" t="s">
        <v>20</v>
      </c>
      <c r="P5" s="44" t="s">
        <v>21</v>
      </c>
      <c r="Q5" s="18"/>
      <c r="R5" s="45" t="s">
        <v>57</v>
      </c>
      <c r="S5" s="46" t="s">
        <v>42</v>
      </c>
      <c r="T5" s="46" t="s">
        <v>43</v>
      </c>
      <c r="U5" s="46" t="s">
        <v>44</v>
      </c>
      <c r="V5" s="41" t="s">
        <v>45</v>
      </c>
      <c r="W5" s="41" t="s">
        <v>46</v>
      </c>
      <c r="X5" s="47" t="s">
        <v>47</v>
      </c>
      <c r="Y5" s="476" t="s">
        <v>48</v>
      </c>
      <c r="Z5" s="726"/>
      <c r="AA5" s="45" t="s">
        <v>49</v>
      </c>
      <c r="AB5" s="46" t="s">
        <v>50</v>
      </c>
      <c r="AC5" s="46" t="s">
        <v>51</v>
      </c>
      <c r="AD5" s="46" t="s">
        <v>52</v>
      </c>
      <c r="AE5" s="46" t="s">
        <v>53</v>
      </c>
      <c r="AF5" s="46" t="s">
        <v>54</v>
      </c>
      <c r="AG5" s="47" t="s">
        <v>329</v>
      </c>
      <c r="AH5" s="15"/>
    </row>
    <row r="6" spans="1:34" ht="24" customHeight="1" thickTop="1" thickBot="1">
      <c r="A6" s="18"/>
      <c r="B6" s="48"/>
      <c r="C6" s="49"/>
      <c r="D6" s="718" t="s">
        <v>22</v>
      </c>
      <c r="E6" s="719"/>
      <c r="F6" s="719"/>
      <c r="G6" s="720"/>
      <c r="H6" s="50">
        <f>'6'!H22</f>
        <v>0</v>
      </c>
      <c r="I6" s="51">
        <f>'6'!I22</f>
        <v>0</v>
      </c>
      <c r="J6" s="52">
        <f>'6'!J22</f>
        <v>0</v>
      </c>
      <c r="K6" s="53">
        <f>'6'!K22</f>
        <v>0</v>
      </c>
      <c r="L6" s="418">
        <f>'6'!L22</f>
        <v>0</v>
      </c>
      <c r="M6" s="54">
        <f>'6'!M22</f>
        <v>0</v>
      </c>
      <c r="N6" s="53">
        <f>'6'!N22</f>
        <v>0</v>
      </c>
      <c r="O6" s="419">
        <f>'6'!O22</f>
        <v>0</v>
      </c>
      <c r="P6" s="55">
        <f>SUM(L6+O6)</f>
        <v>0</v>
      </c>
      <c r="Q6" s="18"/>
      <c r="R6" s="261">
        <f>'6'!R22</f>
        <v>0</v>
      </c>
      <c r="S6" s="262">
        <f>'6'!S22</f>
        <v>0</v>
      </c>
      <c r="T6" s="262">
        <f>'6'!T22</f>
        <v>0</v>
      </c>
      <c r="U6" s="262">
        <f>'6'!U22</f>
        <v>0</v>
      </c>
      <c r="V6" s="262">
        <f>'6'!V22</f>
        <v>0</v>
      </c>
      <c r="W6" s="262">
        <f>'6'!W22</f>
        <v>0</v>
      </c>
      <c r="X6" s="263">
        <f>'6'!X22</f>
        <v>0</v>
      </c>
      <c r="Y6" s="51">
        <f>'6'!Y22</f>
        <v>0</v>
      </c>
      <c r="Z6" s="726"/>
      <c r="AA6" s="261">
        <f>'6'!AA22</f>
        <v>0</v>
      </c>
      <c r="AB6" s="262">
        <f>'6'!AB22</f>
        <v>0</v>
      </c>
      <c r="AC6" s="262">
        <f>'6'!AC22</f>
        <v>0</v>
      </c>
      <c r="AD6" s="262">
        <f>'6'!AD22</f>
        <v>0</v>
      </c>
      <c r="AE6" s="262">
        <f>'6'!AE22</f>
        <v>0</v>
      </c>
      <c r="AF6" s="262">
        <f>'6'!AF22</f>
        <v>0</v>
      </c>
      <c r="AG6" s="263">
        <f>'6'!AG22</f>
        <v>0</v>
      </c>
      <c r="AH6" s="15"/>
    </row>
    <row r="7" spans="1:34" ht="23.1" customHeight="1" thickTop="1">
      <c r="A7" s="63" t="s">
        <v>23</v>
      </c>
      <c r="B7" s="64">
        <f>'6'!B21+1</f>
        <v>91</v>
      </c>
      <c r="C7" s="521"/>
      <c r="D7" s="122"/>
      <c r="E7" s="733"/>
      <c r="F7" s="734"/>
      <c r="G7" s="123"/>
      <c r="H7" s="124"/>
      <c r="I7" s="125"/>
      <c r="J7" s="126"/>
      <c r="K7" s="127"/>
      <c r="L7" s="72">
        <f t="shared" ref="L7:L21" si="0">L6+J7-K7</f>
        <v>0</v>
      </c>
      <c r="M7" s="133"/>
      <c r="N7" s="127"/>
      <c r="O7" s="74">
        <f t="shared" ref="O7:O21" si="1">O6+M7-N7</f>
        <v>0</v>
      </c>
      <c r="P7" s="75">
        <f t="shared" ref="P7:P21" si="2">L7+O7</f>
        <v>0</v>
      </c>
      <c r="Q7" s="63" t="s">
        <v>23</v>
      </c>
      <c r="R7" s="264"/>
      <c r="S7" s="265"/>
      <c r="T7" s="265"/>
      <c r="U7" s="265"/>
      <c r="V7" s="265"/>
      <c r="W7" s="265"/>
      <c r="X7" s="266"/>
      <c r="Y7" s="125"/>
      <c r="Z7" s="79" t="str">
        <f t="shared" ref="Z7:Z21" si="3">IF(H7+I7+J7+K7+M7+N7=0," ",IF(OR(AND(H7&lt;&gt;0,I7=0,J7+M7+SUM(AA7:AG7)=H7),AND(I7&lt;&gt;0,H7=0,K7+N7=I7),AND(H7=0,I7=0,K7+N7&lt;&gt;0,K7+N7=SUM(AA7:AG7)),AND(H7=0,I7=0,J7+M7&lt;&gt;0,J7+M7=SUM(R7:Y7)),AND(H7=0,I7=0,M7=0,N7&lt;&gt;0,N7=J7),AND(H7=0,I7=0,M7&lt;&gt;0,N7=0,M7=K7)),"ok","??"))</f>
        <v xml:space="preserve"> </v>
      </c>
      <c r="AA7" s="264"/>
      <c r="AB7" s="265"/>
      <c r="AC7" s="265"/>
      <c r="AD7" s="265"/>
      <c r="AE7" s="265"/>
      <c r="AF7" s="265"/>
      <c r="AG7" s="266"/>
      <c r="AH7" s="15"/>
    </row>
    <row r="8" spans="1:34" ht="23.1" customHeight="1">
      <c r="A8" s="63" t="s">
        <v>24</v>
      </c>
      <c r="B8" s="64">
        <f>B7+1</f>
        <v>92</v>
      </c>
      <c r="C8" s="521"/>
      <c r="D8" s="128"/>
      <c r="E8" s="729"/>
      <c r="F8" s="730"/>
      <c r="G8" s="129"/>
      <c r="H8" s="124"/>
      <c r="I8" s="125"/>
      <c r="J8" s="126"/>
      <c r="K8" s="127"/>
      <c r="L8" s="72">
        <f t="shared" si="0"/>
        <v>0</v>
      </c>
      <c r="M8" s="133"/>
      <c r="N8" s="127"/>
      <c r="O8" s="74">
        <f t="shared" si="1"/>
        <v>0</v>
      </c>
      <c r="P8" s="75">
        <f t="shared" si="2"/>
        <v>0</v>
      </c>
      <c r="Q8" s="63" t="s">
        <v>24</v>
      </c>
      <c r="R8" s="267"/>
      <c r="S8" s="268"/>
      <c r="T8" s="269"/>
      <c r="U8" s="269"/>
      <c r="V8" s="269"/>
      <c r="W8" s="270"/>
      <c r="X8" s="273"/>
      <c r="Y8" s="125"/>
      <c r="Z8" s="79" t="str">
        <f t="shared" si="3"/>
        <v xml:space="preserve"> </v>
      </c>
      <c r="AA8" s="267"/>
      <c r="AB8" s="269"/>
      <c r="AC8" s="269"/>
      <c r="AD8" s="269"/>
      <c r="AE8" s="269"/>
      <c r="AF8" s="269"/>
      <c r="AG8" s="273"/>
      <c r="AH8" s="15"/>
    </row>
    <row r="9" spans="1:34" ht="23.1" customHeight="1">
      <c r="A9" s="63" t="s">
        <v>25</v>
      </c>
      <c r="B9" s="64">
        <f t="shared" ref="B9:B21" si="4">B8+1</f>
        <v>93</v>
      </c>
      <c r="C9" s="521"/>
      <c r="D9" s="128"/>
      <c r="E9" s="729"/>
      <c r="F9" s="730"/>
      <c r="G9" s="123"/>
      <c r="H9" s="124"/>
      <c r="I9" s="125"/>
      <c r="J9" s="126"/>
      <c r="K9" s="127"/>
      <c r="L9" s="72">
        <f t="shared" si="0"/>
        <v>0</v>
      </c>
      <c r="M9" s="133"/>
      <c r="N9" s="127"/>
      <c r="O9" s="74">
        <f t="shared" si="1"/>
        <v>0</v>
      </c>
      <c r="P9" s="75">
        <f t="shared" si="2"/>
        <v>0</v>
      </c>
      <c r="Q9" s="63" t="s">
        <v>25</v>
      </c>
      <c r="R9" s="264"/>
      <c r="S9" s="271"/>
      <c r="T9" s="265"/>
      <c r="U9" s="265"/>
      <c r="V9" s="265"/>
      <c r="W9" s="133"/>
      <c r="X9" s="266"/>
      <c r="Y9" s="125"/>
      <c r="Z9" s="79" t="str">
        <f t="shared" si="3"/>
        <v xml:space="preserve"> </v>
      </c>
      <c r="AA9" s="264"/>
      <c r="AB9" s="265"/>
      <c r="AC9" s="265"/>
      <c r="AD9" s="265"/>
      <c r="AE9" s="265"/>
      <c r="AF9" s="265"/>
      <c r="AG9" s="266"/>
      <c r="AH9" s="15"/>
    </row>
    <row r="10" spans="1:34" ht="23.1" customHeight="1">
      <c r="A10" s="63" t="s">
        <v>26</v>
      </c>
      <c r="B10" s="64">
        <f t="shared" si="4"/>
        <v>94</v>
      </c>
      <c r="C10" s="521"/>
      <c r="D10" s="128"/>
      <c r="E10" s="729"/>
      <c r="F10" s="730"/>
      <c r="G10" s="129"/>
      <c r="H10" s="124"/>
      <c r="I10" s="125"/>
      <c r="J10" s="126"/>
      <c r="K10" s="127"/>
      <c r="L10" s="72">
        <f t="shared" si="0"/>
        <v>0</v>
      </c>
      <c r="M10" s="133"/>
      <c r="N10" s="127"/>
      <c r="O10" s="74">
        <f t="shared" si="1"/>
        <v>0</v>
      </c>
      <c r="P10" s="75">
        <f t="shared" si="2"/>
        <v>0</v>
      </c>
      <c r="Q10" s="63" t="s">
        <v>26</v>
      </c>
      <c r="R10" s="264"/>
      <c r="S10" s="271"/>
      <c r="T10" s="265"/>
      <c r="U10" s="265"/>
      <c r="V10" s="265"/>
      <c r="W10" s="133"/>
      <c r="X10" s="266"/>
      <c r="Y10" s="125"/>
      <c r="Z10" s="79" t="str">
        <f t="shared" si="3"/>
        <v xml:space="preserve"> </v>
      </c>
      <c r="AA10" s="264"/>
      <c r="AB10" s="265"/>
      <c r="AC10" s="265"/>
      <c r="AD10" s="265"/>
      <c r="AE10" s="265"/>
      <c r="AF10" s="265"/>
      <c r="AG10" s="266"/>
      <c r="AH10" s="15"/>
    </row>
    <row r="11" spans="1:34" ht="23.1" customHeight="1">
      <c r="A11" s="63" t="s">
        <v>27</v>
      </c>
      <c r="B11" s="64">
        <f t="shared" si="4"/>
        <v>95</v>
      </c>
      <c r="C11" s="521"/>
      <c r="D11" s="128"/>
      <c r="E11" s="729"/>
      <c r="F11" s="730"/>
      <c r="G11" s="123"/>
      <c r="H11" s="124"/>
      <c r="I11" s="125"/>
      <c r="J11" s="126"/>
      <c r="K11" s="127"/>
      <c r="L11" s="72">
        <f t="shared" si="0"/>
        <v>0</v>
      </c>
      <c r="M11" s="133"/>
      <c r="N11" s="127"/>
      <c r="O11" s="74">
        <f t="shared" si="1"/>
        <v>0</v>
      </c>
      <c r="P11" s="75">
        <f t="shared" si="2"/>
        <v>0</v>
      </c>
      <c r="Q11" s="63" t="s">
        <v>27</v>
      </c>
      <c r="R11" s="264"/>
      <c r="S11" s="271"/>
      <c r="T11" s="265"/>
      <c r="U11" s="265"/>
      <c r="V11" s="265"/>
      <c r="W11" s="133"/>
      <c r="X11" s="266"/>
      <c r="Y11" s="125"/>
      <c r="Z11" s="79" t="str">
        <f t="shared" si="3"/>
        <v xml:space="preserve"> </v>
      </c>
      <c r="AA11" s="264"/>
      <c r="AB11" s="265"/>
      <c r="AC11" s="265"/>
      <c r="AD11" s="265"/>
      <c r="AE11" s="265"/>
      <c r="AF11" s="265"/>
      <c r="AG11" s="266"/>
      <c r="AH11" s="15"/>
    </row>
    <row r="12" spans="1:34" ht="23.1" customHeight="1">
      <c r="A12" s="63" t="s">
        <v>28</v>
      </c>
      <c r="B12" s="64">
        <f t="shared" si="4"/>
        <v>96</v>
      </c>
      <c r="C12" s="521"/>
      <c r="D12" s="130"/>
      <c r="E12" s="729"/>
      <c r="F12" s="730"/>
      <c r="G12" s="131"/>
      <c r="H12" s="124"/>
      <c r="I12" s="125"/>
      <c r="J12" s="126"/>
      <c r="K12" s="127"/>
      <c r="L12" s="72">
        <f t="shared" si="0"/>
        <v>0</v>
      </c>
      <c r="M12" s="133"/>
      <c r="N12" s="127"/>
      <c r="O12" s="74">
        <f t="shared" si="1"/>
        <v>0</v>
      </c>
      <c r="P12" s="75">
        <f t="shared" si="2"/>
        <v>0</v>
      </c>
      <c r="Q12" s="63" t="s">
        <v>28</v>
      </c>
      <c r="R12" s="264"/>
      <c r="S12" s="271"/>
      <c r="T12" s="265"/>
      <c r="U12" s="265"/>
      <c r="V12" s="265"/>
      <c r="W12" s="133"/>
      <c r="X12" s="266"/>
      <c r="Y12" s="125"/>
      <c r="Z12" s="79" t="str">
        <f t="shared" si="3"/>
        <v xml:space="preserve"> </v>
      </c>
      <c r="AA12" s="264"/>
      <c r="AB12" s="265"/>
      <c r="AC12" s="265"/>
      <c r="AD12" s="265"/>
      <c r="AE12" s="265"/>
      <c r="AF12" s="265"/>
      <c r="AG12" s="266"/>
      <c r="AH12" s="15"/>
    </row>
    <row r="13" spans="1:34" ht="23.1" customHeight="1">
      <c r="A13" s="63" t="s">
        <v>29</v>
      </c>
      <c r="B13" s="64">
        <f t="shared" si="4"/>
        <v>97</v>
      </c>
      <c r="C13" s="521"/>
      <c r="D13" s="128"/>
      <c r="E13" s="729"/>
      <c r="F13" s="730"/>
      <c r="G13" s="123"/>
      <c r="H13" s="124"/>
      <c r="I13" s="125"/>
      <c r="J13" s="126"/>
      <c r="K13" s="127"/>
      <c r="L13" s="72">
        <f t="shared" si="0"/>
        <v>0</v>
      </c>
      <c r="M13" s="133"/>
      <c r="N13" s="127"/>
      <c r="O13" s="74">
        <f t="shared" si="1"/>
        <v>0</v>
      </c>
      <c r="P13" s="75">
        <f t="shared" si="2"/>
        <v>0</v>
      </c>
      <c r="Q13" s="63" t="s">
        <v>29</v>
      </c>
      <c r="R13" s="264"/>
      <c r="S13" s="271"/>
      <c r="T13" s="265"/>
      <c r="U13" s="265"/>
      <c r="V13" s="265"/>
      <c r="W13" s="133"/>
      <c r="X13" s="266"/>
      <c r="Y13" s="125"/>
      <c r="Z13" s="79" t="str">
        <f t="shared" si="3"/>
        <v xml:space="preserve"> </v>
      </c>
      <c r="AA13" s="264"/>
      <c r="AB13" s="265"/>
      <c r="AC13" s="265"/>
      <c r="AD13" s="265"/>
      <c r="AE13" s="265"/>
      <c r="AF13" s="265"/>
      <c r="AG13" s="266"/>
      <c r="AH13" s="15"/>
    </row>
    <row r="14" spans="1:34" ht="23.1" customHeight="1">
      <c r="A14" s="63" t="s">
        <v>30</v>
      </c>
      <c r="B14" s="64">
        <f t="shared" si="4"/>
        <v>98</v>
      </c>
      <c r="C14" s="521"/>
      <c r="D14" s="128"/>
      <c r="E14" s="729"/>
      <c r="F14" s="730"/>
      <c r="G14" s="131"/>
      <c r="H14" s="124"/>
      <c r="I14" s="125"/>
      <c r="J14" s="126"/>
      <c r="K14" s="127"/>
      <c r="L14" s="72">
        <f t="shared" si="0"/>
        <v>0</v>
      </c>
      <c r="M14" s="133"/>
      <c r="N14" s="127"/>
      <c r="O14" s="74">
        <f t="shared" si="1"/>
        <v>0</v>
      </c>
      <c r="P14" s="75">
        <f t="shared" si="2"/>
        <v>0</v>
      </c>
      <c r="Q14" s="63" t="s">
        <v>30</v>
      </c>
      <c r="R14" s="264"/>
      <c r="S14" s="271"/>
      <c r="T14" s="265"/>
      <c r="U14" s="265"/>
      <c r="V14" s="265"/>
      <c r="W14" s="133"/>
      <c r="X14" s="266"/>
      <c r="Y14" s="125"/>
      <c r="Z14" s="79" t="str">
        <f t="shared" si="3"/>
        <v xml:space="preserve"> </v>
      </c>
      <c r="AA14" s="264"/>
      <c r="AB14" s="265"/>
      <c r="AC14" s="265"/>
      <c r="AD14" s="265"/>
      <c r="AE14" s="265"/>
      <c r="AF14" s="265"/>
      <c r="AG14" s="266"/>
      <c r="AH14" s="15"/>
    </row>
    <row r="15" spans="1:34" ht="23.1" customHeight="1">
      <c r="A15" s="63" t="s">
        <v>31</v>
      </c>
      <c r="B15" s="64">
        <f t="shared" si="4"/>
        <v>99</v>
      </c>
      <c r="C15" s="521"/>
      <c r="D15" s="128"/>
      <c r="E15" s="729"/>
      <c r="F15" s="730"/>
      <c r="G15" s="123"/>
      <c r="H15" s="124"/>
      <c r="I15" s="125"/>
      <c r="J15" s="126"/>
      <c r="K15" s="127"/>
      <c r="L15" s="72">
        <f t="shared" si="0"/>
        <v>0</v>
      </c>
      <c r="M15" s="133"/>
      <c r="N15" s="127"/>
      <c r="O15" s="74">
        <f t="shared" si="1"/>
        <v>0</v>
      </c>
      <c r="P15" s="75">
        <f t="shared" si="2"/>
        <v>0</v>
      </c>
      <c r="Q15" s="63" t="s">
        <v>31</v>
      </c>
      <c r="R15" s="264"/>
      <c r="S15" s="271"/>
      <c r="T15" s="265"/>
      <c r="U15" s="265"/>
      <c r="V15" s="265"/>
      <c r="W15" s="133"/>
      <c r="X15" s="266"/>
      <c r="Y15" s="125"/>
      <c r="Z15" s="79" t="str">
        <f t="shared" si="3"/>
        <v xml:space="preserve"> </v>
      </c>
      <c r="AA15" s="264"/>
      <c r="AB15" s="265"/>
      <c r="AC15" s="265"/>
      <c r="AD15" s="265"/>
      <c r="AE15" s="265"/>
      <c r="AF15" s="265"/>
      <c r="AG15" s="266"/>
      <c r="AH15" s="15"/>
    </row>
    <row r="16" spans="1:34" ht="23.1" customHeight="1">
      <c r="A16" s="63" t="s">
        <v>32</v>
      </c>
      <c r="B16" s="64">
        <f t="shared" si="4"/>
        <v>100</v>
      </c>
      <c r="C16" s="521"/>
      <c r="D16" s="128"/>
      <c r="E16" s="729"/>
      <c r="F16" s="730"/>
      <c r="G16" s="131"/>
      <c r="H16" s="124"/>
      <c r="I16" s="125"/>
      <c r="J16" s="126"/>
      <c r="K16" s="127"/>
      <c r="L16" s="72">
        <f t="shared" si="0"/>
        <v>0</v>
      </c>
      <c r="M16" s="133"/>
      <c r="N16" s="127"/>
      <c r="O16" s="74">
        <f t="shared" si="1"/>
        <v>0</v>
      </c>
      <c r="P16" s="75">
        <f t="shared" si="2"/>
        <v>0</v>
      </c>
      <c r="Q16" s="63" t="s">
        <v>32</v>
      </c>
      <c r="R16" s="264"/>
      <c r="S16" s="271"/>
      <c r="T16" s="265"/>
      <c r="U16" s="265"/>
      <c r="V16" s="265"/>
      <c r="W16" s="133"/>
      <c r="X16" s="266"/>
      <c r="Y16" s="125"/>
      <c r="Z16" s="79" t="str">
        <f t="shared" si="3"/>
        <v xml:space="preserve"> </v>
      </c>
      <c r="AA16" s="264"/>
      <c r="AB16" s="265"/>
      <c r="AC16" s="265"/>
      <c r="AD16" s="265"/>
      <c r="AE16" s="265"/>
      <c r="AF16" s="265"/>
      <c r="AG16" s="266"/>
      <c r="AH16" s="15"/>
    </row>
    <row r="17" spans="1:34" ht="23.1" customHeight="1">
      <c r="A17" s="63" t="s">
        <v>33</v>
      </c>
      <c r="B17" s="64">
        <f t="shared" si="4"/>
        <v>101</v>
      </c>
      <c r="C17" s="521"/>
      <c r="D17" s="128"/>
      <c r="E17" s="729"/>
      <c r="F17" s="730"/>
      <c r="G17" s="123"/>
      <c r="H17" s="124"/>
      <c r="I17" s="125"/>
      <c r="J17" s="126"/>
      <c r="K17" s="127"/>
      <c r="L17" s="72">
        <f t="shared" si="0"/>
        <v>0</v>
      </c>
      <c r="M17" s="133"/>
      <c r="N17" s="127"/>
      <c r="O17" s="74">
        <f t="shared" si="1"/>
        <v>0</v>
      </c>
      <c r="P17" s="75">
        <f t="shared" si="2"/>
        <v>0</v>
      </c>
      <c r="Q17" s="63" t="s">
        <v>33</v>
      </c>
      <c r="R17" s="264"/>
      <c r="S17" s="271"/>
      <c r="T17" s="265"/>
      <c r="U17" s="265"/>
      <c r="V17" s="265"/>
      <c r="W17" s="133"/>
      <c r="X17" s="266"/>
      <c r="Y17" s="125"/>
      <c r="Z17" s="79" t="str">
        <f t="shared" si="3"/>
        <v xml:space="preserve"> </v>
      </c>
      <c r="AA17" s="264"/>
      <c r="AB17" s="265"/>
      <c r="AC17" s="265"/>
      <c r="AD17" s="265"/>
      <c r="AE17" s="265"/>
      <c r="AF17" s="265"/>
      <c r="AG17" s="266"/>
      <c r="AH17" s="15"/>
    </row>
    <row r="18" spans="1:34" ht="23.1" customHeight="1">
      <c r="A18" s="63" t="s">
        <v>34</v>
      </c>
      <c r="B18" s="64">
        <f t="shared" si="4"/>
        <v>102</v>
      </c>
      <c r="C18" s="521"/>
      <c r="D18" s="128"/>
      <c r="E18" s="729"/>
      <c r="F18" s="730"/>
      <c r="G18" s="131"/>
      <c r="H18" s="124"/>
      <c r="I18" s="125"/>
      <c r="J18" s="126"/>
      <c r="K18" s="127"/>
      <c r="L18" s="72">
        <f t="shared" si="0"/>
        <v>0</v>
      </c>
      <c r="M18" s="133"/>
      <c r="N18" s="127"/>
      <c r="O18" s="74">
        <f t="shared" si="1"/>
        <v>0</v>
      </c>
      <c r="P18" s="75">
        <f t="shared" si="2"/>
        <v>0</v>
      </c>
      <c r="Q18" s="63" t="s">
        <v>34</v>
      </c>
      <c r="R18" s="264"/>
      <c r="S18" s="271"/>
      <c r="T18" s="265"/>
      <c r="U18" s="265"/>
      <c r="V18" s="265"/>
      <c r="W18" s="133"/>
      <c r="X18" s="266"/>
      <c r="Y18" s="125"/>
      <c r="Z18" s="79" t="str">
        <f t="shared" si="3"/>
        <v xml:space="preserve"> </v>
      </c>
      <c r="AA18" s="264"/>
      <c r="AB18" s="265"/>
      <c r="AC18" s="265"/>
      <c r="AD18" s="265"/>
      <c r="AE18" s="265"/>
      <c r="AF18" s="265"/>
      <c r="AG18" s="266"/>
      <c r="AH18" s="15"/>
    </row>
    <row r="19" spans="1:34" ht="23.1" customHeight="1">
      <c r="A19" s="63" t="s">
        <v>35</v>
      </c>
      <c r="B19" s="64">
        <f t="shared" si="4"/>
        <v>103</v>
      </c>
      <c r="C19" s="521"/>
      <c r="D19" s="128"/>
      <c r="E19" s="729"/>
      <c r="F19" s="730"/>
      <c r="G19" s="123"/>
      <c r="H19" s="124"/>
      <c r="I19" s="125"/>
      <c r="J19" s="126"/>
      <c r="K19" s="127"/>
      <c r="L19" s="72">
        <f t="shared" si="0"/>
        <v>0</v>
      </c>
      <c r="M19" s="133"/>
      <c r="N19" s="127"/>
      <c r="O19" s="74">
        <f t="shared" si="1"/>
        <v>0</v>
      </c>
      <c r="P19" s="75">
        <f t="shared" si="2"/>
        <v>0</v>
      </c>
      <c r="Q19" s="63" t="s">
        <v>35</v>
      </c>
      <c r="R19" s="264"/>
      <c r="S19" s="271"/>
      <c r="T19" s="265"/>
      <c r="U19" s="265"/>
      <c r="V19" s="265"/>
      <c r="W19" s="133"/>
      <c r="X19" s="266"/>
      <c r="Y19" s="125"/>
      <c r="Z19" s="79" t="str">
        <f t="shared" si="3"/>
        <v xml:space="preserve"> </v>
      </c>
      <c r="AA19" s="264"/>
      <c r="AB19" s="265"/>
      <c r="AC19" s="265"/>
      <c r="AD19" s="265"/>
      <c r="AE19" s="265"/>
      <c r="AF19" s="265"/>
      <c r="AG19" s="266"/>
      <c r="AH19" s="15"/>
    </row>
    <row r="20" spans="1:34" ht="23.1" customHeight="1">
      <c r="A20" s="63" t="s">
        <v>36</v>
      </c>
      <c r="B20" s="64">
        <f t="shared" si="4"/>
        <v>104</v>
      </c>
      <c r="C20" s="521"/>
      <c r="D20" s="132"/>
      <c r="E20" s="729"/>
      <c r="F20" s="730"/>
      <c r="G20" s="131"/>
      <c r="H20" s="124"/>
      <c r="I20" s="125"/>
      <c r="J20" s="126"/>
      <c r="K20" s="127"/>
      <c r="L20" s="72">
        <f t="shared" si="0"/>
        <v>0</v>
      </c>
      <c r="M20" s="133"/>
      <c r="N20" s="127"/>
      <c r="O20" s="74">
        <f t="shared" si="1"/>
        <v>0</v>
      </c>
      <c r="P20" s="75">
        <f t="shared" si="2"/>
        <v>0</v>
      </c>
      <c r="Q20" s="63" t="s">
        <v>36</v>
      </c>
      <c r="R20" s="264"/>
      <c r="S20" s="271"/>
      <c r="T20" s="265"/>
      <c r="U20" s="265"/>
      <c r="V20" s="265"/>
      <c r="W20" s="133"/>
      <c r="X20" s="266"/>
      <c r="Y20" s="125"/>
      <c r="Z20" s="79" t="str">
        <f t="shared" si="3"/>
        <v xml:space="preserve"> </v>
      </c>
      <c r="AA20" s="264"/>
      <c r="AB20" s="265"/>
      <c r="AC20" s="265"/>
      <c r="AD20" s="265"/>
      <c r="AE20" s="265"/>
      <c r="AF20" s="265"/>
      <c r="AG20" s="266"/>
      <c r="AH20" s="15"/>
    </row>
    <row r="21" spans="1:34" ht="23.1" customHeight="1" thickBot="1">
      <c r="A21" s="63" t="s">
        <v>37</v>
      </c>
      <c r="B21" s="64">
        <f t="shared" si="4"/>
        <v>105</v>
      </c>
      <c r="C21" s="521"/>
      <c r="D21" s="274"/>
      <c r="E21" s="727"/>
      <c r="F21" s="728"/>
      <c r="G21" s="123"/>
      <c r="H21" s="124"/>
      <c r="I21" s="125"/>
      <c r="J21" s="126"/>
      <c r="K21" s="127"/>
      <c r="L21" s="72">
        <f t="shared" si="0"/>
        <v>0</v>
      </c>
      <c r="M21" s="133"/>
      <c r="N21" s="127"/>
      <c r="O21" s="74">
        <f t="shared" si="1"/>
        <v>0</v>
      </c>
      <c r="P21" s="75">
        <f t="shared" si="2"/>
        <v>0</v>
      </c>
      <c r="Q21" s="63" t="s">
        <v>37</v>
      </c>
      <c r="R21" s="264"/>
      <c r="S21" s="271"/>
      <c r="T21" s="265"/>
      <c r="U21" s="265"/>
      <c r="V21" s="265"/>
      <c r="W21" s="133"/>
      <c r="X21" s="266"/>
      <c r="Y21" s="125"/>
      <c r="Z21" s="79" t="str">
        <f t="shared" si="3"/>
        <v xml:space="preserve"> </v>
      </c>
      <c r="AA21" s="264"/>
      <c r="AB21" s="265"/>
      <c r="AC21" s="265"/>
      <c r="AD21" s="265"/>
      <c r="AE21" s="265"/>
      <c r="AF21" s="265"/>
      <c r="AG21" s="266"/>
      <c r="AH21" s="15"/>
    </row>
    <row r="22" spans="1:34" ht="24" customHeight="1" thickTop="1" thickBot="1">
      <c r="A22" s="18"/>
      <c r="B22" s="731" t="s">
        <v>259</v>
      </c>
      <c r="C22" s="732"/>
      <c r="D22" s="100"/>
      <c r="E22" s="99"/>
      <c r="F22" s="100" t="s">
        <v>38</v>
      </c>
      <c r="G22" s="101"/>
      <c r="H22" s="102">
        <f>SUM(H6:H21)</f>
        <v>0</v>
      </c>
      <c r="I22" s="102">
        <f>SUM(I6:I21)</f>
        <v>0</v>
      </c>
      <c r="J22" s="102">
        <f>SUM(J6:J21)</f>
        <v>0</v>
      </c>
      <c r="K22" s="102">
        <f>SUM(K6:K21)</f>
        <v>0</v>
      </c>
      <c r="L22" s="102">
        <f>L21</f>
        <v>0</v>
      </c>
      <c r="M22" s="102">
        <f>SUM(M6:M21)</f>
        <v>0</v>
      </c>
      <c r="N22" s="102">
        <f>SUM(N6:N21)</f>
        <v>0</v>
      </c>
      <c r="O22" s="102">
        <f>O21</f>
        <v>0</v>
      </c>
      <c r="P22" s="103">
        <f>SUM(L22+O22)</f>
        <v>0</v>
      </c>
      <c r="Q22" s="104"/>
      <c r="R22" s="272">
        <f>SUM(R6:R21)</f>
        <v>0</v>
      </c>
      <c r="S22" s="272">
        <f t="shared" ref="S22:Y22" si="5">SUM(S6:S21)</f>
        <v>0</v>
      </c>
      <c r="T22" s="272">
        <f t="shared" si="5"/>
        <v>0</v>
      </c>
      <c r="U22" s="272">
        <f t="shared" si="5"/>
        <v>0</v>
      </c>
      <c r="V22" s="272">
        <f t="shared" si="5"/>
        <v>0</v>
      </c>
      <c r="W22" s="272">
        <f>SUM(W6:W21)</f>
        <v>0</v>
      </c>
      <c r="X22" s="489">
        <f>SUM(X6:X21)</f>
        <v>0</v>
      </c>
      <c r="Y22" s="472">
        <f t="shared" si="5"/>
        <v>0</v>
      </c>
      <c r="Z22" s="106"/>
      <c r="AA22" s="272">
        <f>SUM(AA6:AA21)</f>
        <v>0</v>
      </c>
      <c r="AB22" s="272">
        <f t="shared" ref="AB22:AG22" si="6">SUM(AB6:AB21)</f>
        <v>0</v>
      </c>
      <c r="AC22" s="272">
        <f t="shared" si="6"/>
        <v>0</v>
      </c>
      <c r="AD22" s="272">
        <f t="shared" si="6"/>
        <v>0</v>
      </c>
      <c r="AE22" s="272">
        <f t="shared" si="6"/>
        <v>0</v>
      </c>
      <c r="AF22" s="272">
        <f t="shared" si="6"/>
        <v>0</v>
      </c>
      <c r="AG22" s="489">
        <f t="shared" si="6"/>
        <v>0</v>
      </c>
      <c r="AH22" s="15"/>
    </row>
    <row r="23" spans="1:34" s="488" customFormat="1" ht="15" customHeight="1" thickTop="1">
      <c r="A23" s="480"/>
      <c r="B23" s="481"/>
      <c r="C23" s="481"/>
      <c r="D23" s="482"/>
      <c r="E23" s="483"/>
      <c r="F23" s="482"/>
      <c r="G23" s="483"/>
      <c r="H23" s="484"/>
      <c r="I23" s="484"/>
      <c r="J23" s="484"/>
      <c r="K23" s="484"/>
      <c r="L23" s="484"/>
      <c r="M23" s="484"/>
      <c r="N23" s="484"/>
      <c r="O23" s="484"/>
      <c r="P23" s="484"/>
      <c r="Q23" s="485"/>
      <c r="R23" s="484"/>
      <c r="S23" s="484"/>
      <c r="T23" s="484"/>
      <c r="U23" s="484"/>
      <c r="V23" s="484"/>
      <c r="W23" s="484"/>
      <c r="X23" s="484"/>
      <c r="Y23" s="484"/>
      <c r="Z23" s="486"/>
      <c r="AA23" s="484"/>
      <c r="AB23" s="484"/>
      <c r="AC23" s="484"/>
      <c r="AD23" s="484"/>
      <c r="AE23" s="484"/>
      <c r="AF23" s="484"/>
      <c r="AG23" s="484"/>
      <c r="AH23" s="487"/>
    </row>
    <row r="24" spans="1:34" ht="18" hidden="1" customHeight="1">
      <c r="A24" s="18"/>
      <c r="B24" s="107"/>
      <c r="C24" s="107"/>
      <c r="D24" s="107"/>
      <c r="E24" s="107"/>
      <c r="F24" s="107"/>
      <c r="G24" s="107"/>
      <c r="H24" s="108" t="s">
        <v>111</v>
      </c>
      <c r="I24" s="108" t="s">
        <v>110</v>
      </c>
      <c r="J24" s="107"/>
      <c r="K24" s="107"/>
      <c r="L24" s="107"/>
      <c r="M24" s="107"/>
      <c r="N24" s="107"/>
      <c r="O24" s="107"/>
      <c r="P24" s="107"/>
      <c r="Q24" s="18"/>
      <c r="R24" s="15"/>
      <c r="S24" s="15"/>
      <c r="T24" s="15"/>
      <c r="U24" s="15"/>
      <c r="V24" s="15"/>
      <c r="W24" s="15"/>
      <c r="X24" s="15"/>
      <c r="Y24" s="15"/>
      <c r="Z24" s="60"/>
      <c r="AA24" s="15"/>
      <c r="AB24" s="15"/>
      <c r="AC24" s="15"/>
      <c r="AD24" s="15"/>
      <c r="AE24" s="15"/>
      <c r="AF24" s="15"/>
      <c r="AG24" s="15"/>
      <c r="AH24" s="15"/>
    </row>
    <row r="25" spans="1:34" ht="16.5" customHeight="1">
      <c r="A25" s="18"/>
      <c r="B25" s="61"/>
      <c r="C25" s="61"/>
      <c r="D25" s="109" t="s">
        <v>92</v>
      </c>
      <c r="E25" s="679">
        <f>SUM(J22+M22)</f>
        <v>0</v>
      </c>
      <c r="F25" s="680"/>
      <c r="G25" s="681"/>
      <c r="H25" s="110" t="str">
        <f>"(1)"</f>
        <v>(1)</v>
      </c>
      <c r="I25" s="15"/>
      <c r="J25" s="682" t="s">
        <v>93</v>
      </c>
      <c r="K25" s="677"/>
      <c r="L25" s="677"/>
      <c r="M25" s="679">
        <f>SUM(K22+N22)</f>
        <v>0</v>
      </c>
      <c r="N25" s="680"/>
      <c r="O25" s="681"/>
      <c r="P25" s="110" t="str">
        <f>"(2)"</f>
        <v>(2)</v>
      </c>
      <c r="Q25" s="18"/>
      <c r="R25" s="111"/>
      <c r="S25" s="676" t="s">
        <v>61</v>
      </c>
      <c r="T25" s="677"/>
      <c r="U25" s="678"/>
      <c r="V25" s="674">
        <f>SUM(R22:Y22)</f>
        <v>0</v>
      </c>
      <c r="W25" s="675"/>
      <c r="X25" s="110" t="str">
        <f>"(3)"</f>
        <v>(3)</v>
      </c>
      <c r="Y25" s="110" t="str">
        <f>"(3)"</f>
        <v>(3)</v>
      </c>
      <c r="Z25" s="112"/>
      <c r="AA25" s="113"/>
      <c r="AB25" s="682" t="s">
        <v>62</v>
      </c>
      <c r="AC25" s="677"/>
      <c r="AD25" s="683"/>
      <c r="AE25" s="674">
        <f>SUM(AA22:AG22)</f>
        <v>0</v>
      </c>
      <c r="AF25" s="675"/>
      <c r="AG25" s="110" t="str">
        <f>"(4)"</f>
        <v>(4)</v>
      </c>
      <c r="AH25" s="15"/>
    </row>
    <row r="26" spans="1:34" ht="15" hidden="1" customHeight="1">
      <c r="A26" s="18"/>
      <c r="B26" s="114"/>
      <c r="C26" s="114"/>
      <c r="D26" s="259">
        <f>'6'!D26+IF(G7&lt;&gt;0,J7,0)-IF(G7&lt;&gt;0,K7,0)+IF(G8&lt;&gt;0,J8,0)-IF(G8&lt;&gt;0,K8,0)+IF(G9&lt;&gt;0,J9,0)-IF(G9&lt;&gt;0,K9,0)+IF(G10&lt;&gt;0,J10,0)-IF(G10&lt;&gt;0,K10,0)+IF(G11&lt;&gt;0,J11,0)-IF(G11&lt;&gt;0,K11,0)+IF(G12&lt;&gt;0,J12,0)-IF(G12&lt;&gt;0,K12,0)+IF(G13&lt;&gt;0,J13,0)-IF(G13&lt;&gt;0,K13,0)+IF(G14&lt;&gt;0,J14,0)-IF(G14&lt;&gt;0,K14,0)+IF(G15&lt;&gt;0,J15,0)-IF(G15&lt;&gt;0,K15,0)+IF(G16&lt;&gt;0,J16,0)-IF(G16&lt;&gt;0,K16,0)+IF(G17&lt;&gt;0,J17,0)-IF(G17&lt;&gt;0,K17,0)+IF(G18&lt;&gt;0,J18,0)-IF(G18&lt;&gt;0,K18,0)+IF(G19&lt;&gt;0,J19,0)-IF(G19&lt;&gt;0,K19,0)+IF(G20&lt;&gt;0,J20,0)-IF(G20&lt;&gt;0,K20,0)+IF(G21&lt;&gt;0,J21,0)-IF(G21&lt;&gt;0,K21,0)</f>
        <v>0</v>
      </c>
      <c r="E26" s="684" t="s">
        <v>94</v>
      </c>
      <c r="F26" s="684"/>
      <c r="G26" s="684"/>
      <c r="H26" s="116"/>
      <c r="I26" s="116"/>
      <c r="J26" s="15"/>
      <c r="K26" s="15"/>
      <c r="L26" s="15"/>
      <c r="M26" s="684" t="s">
        <v>95</v>
      </c>
      <c r="N26" s="684"/>
      <c r="O26" s="684"/>
      <c r="P26" s="117"/>
      <c r="Q26" s="18"/>
      <c r="R26" s="18"/>
      <c r="S26" s="18"/>
      <c r="T26" s="118"/>
      <c r="U26" s="118"/>
      <c r="V26" s="685" t="s">
        <v>330</v>
      </c>
      <c r="W26" s="685"/>
      <c r="X26" s="381"/>
      <c r="Y26" s="15"/>
      <c r="Z26" s="119"/>
      <c r="AA26" s="18"/>
      <c r="AB26" s="18"/>
      <c r="AC26" s="18"/>
      <c r="AD26" s="18"/>
      <c r="AE26" s="684" t="s">
        <v>331</v>
      </c>
      <c r="AF26" s="684"/>
      <c r="AG26" s="15"/>
      <c r="AH26" s="15"/>
    </row>
    <row r="27" spans="1:34" ht="15.75" hidden="1">
      <c r="A27" s="15"/>
      <c r="B27" s="713" t="s">
        <v>259</v>
      </c>
      <c r="C27" s="713"/>
      <c r="D27" s="260" t="s">
        <v>361</v>
      </c>
      <c r="E27" s="711">
        <f>'16&gt;'!E27</f>
        <v>0</v>
      </c>
      <c r="F27" s="712"/>
      <c r="G27" s="712"/>
      <c r="H27" s="735" t="s">
        <v>112</v>
      </c>
      <c r="I27" s="735"/>
      <c r="J27" s="15"/>
      <c r="K27" s="121" t="str">
        <f>"(1)-(2)+(5)"</f>
        <v>(1)-(2)+(5)</v>
      </c>
      <c r="L27" s="672">
        <f>E25-M25+I22</f>
        <v>0</v>
      </c>
      <c r="M27" s="672"/>
      <c r="N27" s="672">
        <f>V25-AE25+H22</f>
        <v>0</v>
      </c>
      <c r="O27" s="672"/>
      <c r="P27" s="110" t="str">
        <f>"(3)-(4)+(6)"</f>
        <v>(3)-(4)+(6)</v>
      </c>
      <c r="Q27" s="15"/>
      <c r="R27" s="15"/>
      <c r="S27" s="15"/>
      <c r="T27" s="15"/>
      <c r="U27" s="110"/>
      <c r="V27" s="15"/>
      <c r="W27" s="15"/>
      <c r="X27" s="15"/>
      <c r="Y27" s="15"/>
      <c r="Z27" s="60"/>
      <c r="AA27" s="15"/>
      <c r="AB27" s="15"/>
      <c r="AC27" s="15"/>
      <c r="AD27" s="110"/>
      <c r="AE27" s="15"/>
      <c r="AF27" s="15"/>
      <c r="AG27" s="417" t="s">
        <v>278</v>
      </c>
      <c r="AH27" s="15"/>
    </row>
    <row r="28" spans="1:34">
      <c r="Z28" s="12"/>
      <c r="AH28" s="15"/>
    </row>
  </sheetData>
  <sheetProtection password="CD4D" sheet="1" objects="1" scenarios="1" selectLockedCells="1"/>
  <mergeCells count="46">
    <mergeCell ref="B22:C22"/>
    <mergeCell ref="E27:G27"/>
    <mergeCell ref="L27:M27"/>
    <mergeCell ref="N27:O27"/>
    <mergeCell ref="H27:I27"/>
    <mergeCell ref="E13:F13"/>
    <mergeCell ref="E14:F14"/>
    <mergeCell ref="E16:F16"/>
    <mergeCell ref="E17:F17"/>
    <mergeCell ref="E18:F18"/>
    <mergeCell ref="E26:G26"/>
    <mergeCell ref="Z3:Z6"/>
    <mergeCell ref="B27:C27"/>
    <mergeCell ref="E9:F9"/>
    <mergeCell ref="E10:F10"/>
    <mergeCell ref="H2:I3"/>
    <mergeCell ref="D2:D3"/>
    <mergeCell ref="E11:F11"/>
    <mergeCell ref="E12:F12"/>
    <mergeCell ref="P2:P3"/>
    <mergeCell ref="E19:F19"/>
    <mergeCell ref="E8:F8"/>
    <mergeCell ref="E2:F3"/>
    <mergeCell ref="G2:G3"/>
    <mergeCell ref="E15:F15"/>
    <mergeCell ref="E7:F7"/>
    <mergeCell ref="AE25:AF25"/>
    <mergeCell ref="M2:O3"/>
    <mergeCell ref="E5:F5"/>
    <mergeCell ref="E20:F20"/>
    <mergeCell ref="E21:F21"/>
    <mergeCell ref="M26:O26"/>
    <mergeCell ref="V26:W26"/>
    <mergeCell ref="AE26:AF26"/>
    <mergeCell ref="E25:G25"/>
    <mergeCell ref="J25:L25"/>
    <mergeCell ref="M25:O25"/>
    <mergeCell ref="V25:W25"/>
    <mergeCell ref="AB25:AD25"/>
    <mergeCell ref="S25:U25"/>
    <mergeCell ref="J2:L3"/>
    <mergeCell ref="E4:F4"/>
    <mergeCell ref="D6:G6"/>
    <mergeCell ref="B4:D4"/>
    <mergeCell ref="B2:B3"/>
    <mergeCell ref="C2:C3"/>
  </mergeCells>
  <phoneticPr fontId="0" type="noConversion"/>
  <pageMargins left="0.19685039370078741" right="0.19685039370078741" top="0.39370078740157483" bottom="0.39370078740157483" header="0" footer="0"/>
  <pageSetup paperSize="9" firstPageNumber="0" orientation="landscape" cellComments="asDisplayed" horizontalDpi="300" verticalDpi="300" r:id="rId1"/>
  <headerFooter alignWithMargins="0"/>
  <drawing r:id="rId2"/>
  <legacyDrawing r:id="rId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8ABDFB-79E4-4BBA-9968-F975E60A087F}">
  <sheetPr codeName="Feuil10"/>
  <dimension ref="A1:AH28"/>
  <sheetViews>
    <sheetView showGridLines="0" zoomScaleNormal="100" workbookViewId="0">
      <pane xSplit="4" topLeftCell="E1" activePane="topRight" state="frozen"/>
      <selection pane="topRight" activeCell="C7" sqref="C7"/>
    </sheetView>
  </sheetViews>
  <sheetFormatPr baseColWidth="10" defaultRowHeight="12.75"/>
  <cols>
    <col min="1" max="1" width="2.7109375" style="2" customWidth="1"/>
    <col min="2" max="2" width="3.42578125" style="2" customWidth="1"/>
    <col min="3" max="3" width="5.85546875" style="2" customWidth="1"/>
    <col min="4" max="4" width="34.7109375" style="2" customWidth="1"/>
    <col min="5" max="5" width="4.28515625" style="2" customWidth="1"/>
    <col min="6" max="6" width="3.85546875" style="2" customWidth="1"/>
    <col min="7" max="7" width="7.85546875" style="2" customWidth="1"/>
    <col min="8" max="9" width="8" style="2" customWidth="1"/>
    <col min="10" max="11" width="9.42578125" style="2" customWidth="1"/>
    <col min="12" max="12" width="9.7109375" style="2" customWidth="1"/>
    <col min="13" max="14" width="9" style="2" customWidth="1"/>
    <col min="15" max="16" width="9.7109375" style="2" customWidth="1"/>
    <col min="17" max="17" width="2.7109375" style="2" customWidth="1"/>
    <col min="18" max="24" width="10" style="2" customWidth="1"/>
    <col min="25" max="25" width="8.85546875" style="2" hidden="1" customWidth="1"/>
    <col min="26" max="26" width="2.7109375" style="2" customWidth="1"/>
    <col min="27" max="33" width="10" style="2" customWidth="1"/>
    <col min="34" max="34" width="5" style="2" customWidth="1"/>
    <col min="35" max="16384" width="11.42578125" style="2"/>
  </cols>
  <sheetData>
    <row r="1" spans="1:34" ht="6" customHeight="1" thickBot="1">
      <c r="A1" s="15"/>
      <c r="B1" s="15"/>
      <c r="C1" s="15"/>
      <c r="D1" s="15"/>
      <c r="E1" s="15"/>
      <c r="F1" s="15"/>
      <c r="G1" s="15"/>
      <c r="H1" s="15"/>
      <c r="I1" s="15"/>
      <c r="J1" s="15"/>
      <c r="K1" s="15"/>
      <c r="L1" s="15"/>
      <c r="M1" s="15"/>
      <c r="N1" s="15"/>
      <c r="O1" s="15"/>
      <c r="P1" s="15"/>
      <c r="Q1" s="15"/>
      <c r="R1" s="15"/>
      <c r="S1" s="15"/>
      <c r="T1" s="15"/>
      <c r="U1" s="15"/>
      <c r="V1" s="15"/>
      <c r="W1" s="15"/>
      <c r="X1" s="15"/>
      <c r="Y1" s="15"/>
      <c r="Z1" s="60"/>
      <c r="AA1" s="15"/>
      <c r="AB1" s="15"/>
      <c r="AC1" s="15"/>
      <c r="AD1" s="15"/>
      <c r="AE1" s="15"/>
      <c r="AF1" s="15"/>
      <c r="AG1" s="15"/>
      <c r="AH1" s="15"/>
    </row>
    <row r="2" spans="1:34" ht="18.75" customHeight="1" thickTop="1">
      <c r="A2" s="17"/>
      <c r="B2" s="724" t="s">
        <v>0</v>
      </c>
      <c r="C2" s="702" t="s">
        <v>1</v>
      </c>
      <c r="D2" s="691" t="s">
        <v>2</v>
      </c>
      <c r="E2" s="690" t="s">
        <v>60</v>
      </c>
      <c r="F2" s="691"/>
      <c r="G2" s="705" t="s">
        <v>355</v>
      </c>
      <c r="H2" s="704" t="s">
        <v>3</v>
      </c>
      <c r="I2" s="705"/>
      <c r="J2" s="704" t="s">
        <v>354</v>
      </c>
      <c r="K2" s="695"/>
      <c r="L2" s="696"/>
      <c r="M2" s="694" t="s">
        <v>4</v>
      </c>
      <c r="N2" s="695"/>
      <c r="O2" s="696"/>
      <c r="P2" s="686" t="s">
        <v>455</v>
      </c>
      <c r="Q2" s="18"/>
      <c r="R2" s="19">
        <v>7070</v>
      </c>
      <c r="S2" s="20">
        <v>7080</v>
      </c>
      <c r="T2" s="20">
        <v>7410</v>
      </c>
      <c r="U2" s="20">
        <v>7551</v>
      </c>
      <c r="V2" s="20">
        <v>75511</v>
      </c>
      <c r="W2" s="20">
        <v>7562</v>
      </c>
      <c r="X2" s="21">
        <v>7700</v>
      </c>
      <c r="Y2" s="473">
        <v>7700</v>
      </c>
      <c r="Z2" s="61"/>
      <c r="AA2" s="19">
        <v>6070</v>
      </c>
      <c r="AB2" s="20">
        <v>61681</v>
      </c>
      <c r="AC2" s="20">
        <v>6181</v>
      </c>
      <c r="AD2" s="20">
        <v>6270</v>
      </c>
      <c r="AE2" s="20">
        <v>6586</v>
      </c>
      <c r="AF2" s="20">
        <v>6700</v>
      </c>
      <c r="AG2" s="21">
        <v>6800</v>
      </c>
      <c r="AH2" s="15"/>
    </row>
    <row r="3" spans="1:34" ht="42" customHeight="1">
      <c r="A3" s="17"/>
      <c r="B3" s="725"/>
      <c r="C3" s="703"/>
      <c r="D3" s="693"/>
      <c r="E3" s="692"/>
      <c r="F3" s="693"/>
      <c r="G3" s="707"/>
      <c r="H3" s="706"/>
      <c r="I3" s="707"/>
      <c r="J3" s="706"/>
      <c r="K3" s="698"/>
      <c r="L3" s="699"/>
      <c r="M3" s="697"/>
      <c r="N3" s="698"/>
      <c r="O3" s="699"/>
      <c r="P3" s="687"/>
      <c r="Q3" s="18"/>
      <c r="R3" s="22" t="s">
        <v>468</v>
      </c>
      <c r="S3" s="23" t="s">
        <v>374</v>
      </c>
      <c r="T3" s="23" t="s">
        <v>72</v>
      </c>
      <c r="U3" s="23" t="s">
        <v>449</v>
      </c>
      <c r="V3" s="23" t="s">
        <v>444</v>
      </c>
      <c r="W3" s="23" t="s">
        <v>452</v>
      </c>
      <c r="X3" s="24" t="s">
        <v>75</v>
      </c>
      <c r="Y3" s="474" t="s">
        <v>39</v>
      </c>
      <c r="Z3" s="726" t="s">
        <v>113</v>
      </c>
      <c r="AA3" s="22" t="s">
        <v>67</v>
      </c>
      <c r="AB3" s="382" t="s">
        <v>73</v>
      </c>
      <c r="AC3" s="23" t="s">
        <v>69</v>
      </c>
      <c r="AD3" s="23" t="s">
        <v>445</v>
      </c>
      <c r="AE3" s="23" t="s">
        <v>71</v>
      </c>
      <c r="AF3" s="23" t="s">
        <v>40</v>
      </c>
      <c r="AG3" s="24" t="s">
        <v>363</v>
      </c>
      <c r="AH3" s="15"/>
    </row>
    <row r="4" spans="1:34" ht="66.75" customHeight="1">
      <c r="A4" s="25"/>
      <c r="B4" s="721" t="str">
        <f>CONCATENATE("Année scolaire : ",Garde!C11)</f>
        <v>Année scolaire : 2026-2027</v>
      </c>
      <c r="C4" s="722"/>
      <c r="D4" s="723"/>
      <c r="E4" s="716" t="s">
        <v>55</v>
      </c>
      <c r="F4" s="717"/>
      <c r="G4" s="26" t="s">
        <v>356</v>
      </c>
      <c r="H4" s="27" t="s">
        <v>457</v>
      </c>
      <c r="I4" s="409" t="s">
        <v>456</v>
      </c>
      <c r="J4" s="28" t="s">
        <v>5</v>
      </c>
      <c r="K4" s="29" t="s">
        <v>6</v>
      </c>
      <c r="L4" s="30" t="s">
        <v>7</v>
      </c>
      <c r="M4" s="28" t="s">
        <v>5</v>
      </c>
      <c r="N4" s="29" t="s">
        <v>6</v>
      </c>
      <c r="O4" s="30" t="s">
        <v>7</v>
      </c>
      <c r="P4" s="31"/>
      <c r="Q4" s="18"/>
      <c r="R4" s="32" t="s">
        <v>458</v>
      </c>
      <c r="S4" s="33" t="s">
        <v>447</v>
      </c>
      <c r="T4" s="33" t="s">
        <v>448</v>
      </c>
      <c r="U4" s="33" t="s">
        <v>450</v>
      </c>
      <c r="V4" s="33" t="s">
        <v>451</v>
      </c>
      <c r="W4" s="33" t="s">
        <v>453</v>
      </c>
      <c r="X4" s="34" t="s">
        <v>454</v>
      </c>
      <c r="Y4" s="475" t="s">
        <v>41</v>
      </c>
      <c r="Z4" s="726"/>
      <c r="AA4" s="32" t="s">
        <v>446</v>
      </c>
      <c r="AB4" s="33" t="s">
        <v>459</v>
      </c>
      <c r="AC4" s="33" t="s">
        <v>460</v>
      </c>
      <c r="AD4" s="33" t="s">
        <v>461</v>
      </c>
      <c r="AE4" s="33" t="s">
        <v>462</v>
      </c>
      <c r="AF4" s="33" t="s">
        <v>463</v>
      </c>
      <c r="AG4" s="34" t="s">
        <v>464</v>
      </c>
      <c r="AH4" s="15"/>
    </row>
    <row r="5" spans="1:34" ht="11.85" customHeight="1" thickBot="1">
      <c r="A5" s="18"/>
      <c r="B5" s="35" t="s">
        <v>8</v>
      </c>
      <c r="C5" s="36" t="s">
        <v>9</v>
      </c>
      <c r="D5" s="37" t="s">
        <v>10</v>
      </c>
      <c r="E5" s="708" t="s">
        <v>11</v>
      </c>
      <c r="F5" s="709"/>
      <c r="G5" s="38" t="s">
        <v>12</v>
      </c>
      <c r="H5" s="39" t="s">
        <v>13</v>
      </c>
      <c r="I5" s="40" t="s">
        <v>14</v>
      </c>
      <c r="J5" s="41" t="s">
        <v>15</v>
      </c>
      <c r="K5" s="42" t="s">
        <v>16</v>
      </c>
      <c r="L5" s="43" t="s">
        <v>17</v>
      </c>
      <c r="M5" s="41" t="s">
        <v>18</v>
      </c>
      <c r="N5" s="42" t="s">
        <v>19</v>
      </c>
      <c r="O5" s="43" t="s">
        <v>20</v>
      </c>
      <c r="P5" s="44" t="s">
        <v>21</v>
      </c>
      <c r="Q5" s="18"/>
      <c r="R5" s="45" t="s">
        <v>57</v>
      </c>
      <c r="S5" s="46" t="s">
        <v>42</v>
      </c>
      <c r="T5" s="46" t="s">
        <v>43</v>
      </c>
      <c r="U5" s="46" t="s">
        <v>44</v>
      </c>
      <c r="V5" s="41" t="s">
        <v>45</v>
      </c>
      <c r="W5" s="41" t="s">
        <v>46</v>
      </c>
      <c r="X5" s="47" t="s">
        <v>47</v>
      </c>
      <c r="Y5" s="476" t="s">
        <v>48</v>
      </c>
      <c r="Z5" s="726"/>
      <c r="AA5" s="45" t="s">
        <v>49</v>
      </c>
      <c r="AB5" s="46" t="s">
        <v>50</v>
      </c>
      <c r="AC5" s="46" t="s">
        <v>51</v>
      </c>
      <c r="AD5" s="46" t="s">
        <v>52</v>
      </c>
      <c r="AE5" s="46" t="s">
        <v>53</v>
      </c>
      <c r="AF5" s="46" t="s">
        <v>54</v>
      </c>
      <c r="AG5" s="47" t="s">
        <v>329</v>
      </c>
      <c r="AH5" s="15"/>
    </row>
    <row r="6" spans="1:34" ht="24" customHeight="1" thickTop="1" thickBot="1">
      <c r="A6" s="18"/>
      <c r="B6" s="48"/>
      <c r="C6" s="49"/>
      <c r="D6" s="718" t="s">
        <v>22</v>
      </c>
      <c r="E6" s="719"/>
      <c r="F6" s="719"/>
      <c r="G6" s="720"/>
      <c r="H6" s="50">
        <f>'7'!H22</f>
        <v>0</v>
      </c>
      <c r="I6" s="51">
        <f>'7'!I22</f>
        <v>0</v>
      </c>
      <c r="J6" s="52">
        <f>'7'!J22</f>
        <v>0</v>
      </c>
      <c r="K6" s="53">
        <f>'7'!K22</f>
        <v>0</v>
      </c>
      <c r="L6" s="418">
        <f>'7'!L22</f>
        <v>0</v>
      </c>
      <c r="M6" s="54">
        <f>'7'!M22</f>
        <v>0</v>
      </c>
      <c r="N6" s="53">
        <f>'7'!N22</f>
        <v>0</v>
      </c>
      <c r="O6" s="419">
        <f>'7'!O22</f>
        <v>0</v>
      </c>
      <c r="P6" s="55">
        <f>SUM(L6+O6)</f>
        <v>0</v>
      </c>
      <c r="Q6" s="18"/>
      <c r="R6" s="261">
        <f>'7'!R22</f>
        <v>0</v>
      </c>
      <c r="S6" s="262">
        <f>'7'!S22</f>
        <v>0</v>
      </c>
      <c r="T6" s="262">
        <f>'7'!T22</f>
        <v>0</v>
      </c>
      <c r="U6" s="262">
        <f>'7'!U22</f>
        <v>0</v>
      </c>
      <c r="V6" s="262">
        <f>'7'!V22</f>
        <v>0</v>
      </c>
      <c r="W6" s="262">
        <f>'7'!W22</f>
        <v>0</v>
      </c>
      <c r="X6" s="263">
        <f>'7'!X22</f>
        <v>0</v>
      </c>
      <c r="Y6" s="51">
        <f>'7'!Y22</f>
        <v>0</v>
      </c>
      <c r="Z6" s="726"/>
      <c r="AA6" s="261">
        <f>'7'!AA22</f>
        <v>0</v>
      </c>
      <c r="AB6" s="262">
        <f>'7'!AB22</f>
        <v>0</v>
      </c>
      <c r="AC6" s="262">
        <f>'7'!AC22</f>
        <v>0</v>
      </c>
      <c r="AD6" s="262">
        <f>'7'!AD22</f>
        <v>0</v>
      </c>
      <c r="AE6" s="262">
        <f>'7'!AE22</f>
        <v>0</v>
      </c>
      <c r="AF6" s="262">
        <f>'7'!AF22</f>
        <v>0</v>
      </c>
      <c r="AG6" s="263">
        <f>'7'!AG22</f>
        <v>0</v>
      </c>
      <c r="AH6" s="15"/>
    </row>
    <row r="7" spans="1:34" ht="23.1" customHeight="1" thickTop="1">
      <c r="A7" s="63" t="s">
        <v>23</v>
      </c>
      <c r="B7" s="64">
        <f>'7'!B21+1</f>
        <v>106</v>
      </c>
      <c r="C7" s="521"/>
      <c r="D7" s="122"/>
      <c r="E7" s="733"/>
      <c r="F7" s="734"/>
      <c r="G7" s="123"/>
      <c r="H7" s="124"/>
      <c r="I7" s="125"/>
      <c r="J7" s="126"/>
      <c r="K7" s="127"/>
      <c r="L7" s="72">
        <f t="shared" ref="L7:L21" si="0">L6+J7-K7</f>
        <v>0</v>
      </c>
      <c r="M7" s="133"/>
      <c r="N7" s="127"/>
      <c r="O7" s="74">
        <f t="shared" ref="O7:O21" si="1">O6+M7-N7</f>
        <v>0</v>
      </c>
      <c r="P7" s="75">
        <f t="shared" ref="P7:P21" si="2">L7+O7</f>
        <v>0</v>
      </c>
      <c r="Q7" s="63" t="s">
        <v>23</v>
      </c>
      <c r="R7" s="264"/>
      <c r="S7" s="265"/>
      <c r="T7" s="265"/>
      <c r="U7" s="265"/>
      <c r="V7" s="265"/>
      <c r="W7" s="265"/>
      <c r="X7" s="266"/>
      <c r="Y7" s="125"/>
      <c r="Z7" s="79" t="str">
        <f t="shared" ref="Z7:Z21" si="3">IF(H7+I7+J7+K7+M7+N7=0," ",IF(OR(AND(H7&lt;&gt;0,I7=0,J7+M7+SUM(AA7:AG7)=H7),AND(I7&lt;&gt;0,H7=0,K7+N7=I7),AND(H7=0,I7=0,K7+N7&lt;&gt;0,K7+N7=SUM(AA7:AG7)),AND(H7=0,I7=0,J7+M7&lt;&gt;0,J7+M7=SUM(R7:Y7)),AND(H7=0,I7=0,M7=0,N7&lt;&gt;0,N7=J7),AND(H7=0,I7=0,M7&lt;&gt;0,N7=0,M7=K7)),"ok","??"))</f>
        <v xml:space="preserve"> </v>
      </c>
      <c r="AA7" s="264"/>
      <c r="AB7" s="265"/>
      <c r="AC7" s="265"/>
      <c r="AD7" s="265"/>
      <c r="AE7" s="265"/>
      <c r="AF7" s="265"/>
      <c r="AG7" s="266"/>
      <c r="AH7" s="15"/>
    </row>
    <row r="8" spans="1:34" ht="23.1" customHeight="1">
      <c r="A8" s="63" t="s">
        <v>24</v>
      </c>
      <c r="B8" s="64">
        <f>B7+1</f>
        <v>107</v>
      </c>
      <c r="C8" s="521"/>
      <c r="D8" s="128"/>
      <c r="E8" s="729"/>
      <c r="F8" s="730"/>
      <c r="G8" s="129"/>
      <c r="H8" s="124"/>
      <c r="I8" s="125"/>
      <c r="J8" s="126"/>
      <c r="K8" s="127"/>
      <c r="L8" s="72">
        <f t="shared" si="0"/>
        <v>0</v>
      </c>
      <c r="M8" s="133"/>
      <c r="N8" s="127"/>
      <c r="O8" s="74">
        <f t="shared" si="1"/>
        <v>0</v>
      </c>
      <c r="P8" s="75">
        <f t="shared" si="2"/>
        <v>0</v>
      </c>
      <c r="Q8" s="63" t="s">
        <v>24</v>
      </c>
      <c r="R8" s="267"/>
      <c r="S8" s="268"/>
      <c r="T8" s="269"/>
      <c r="U8" s="269"/>
      <c r="V8" s="269"/>
      <c r="W8" s="270"/>
      <c r="X8" s="273"/>
      <c r="Y8" s="125"/>
      <c r="Z8" s="79" t="str">
        <f t="shared" si="3"/>
        <v xml:space="preserve"> </v>
      </c>
      <c r="AA8" s="267"/>
      <c r="AB8" s="269"/>
      <c r="AC8" s="269"/>
      <c r="AD8" s="269"/>
      <c r="AE8" s="269"/>
      <c r="AF8" s="269"/>
      <c r="AG8" s="273"/>
      <c r="AH8" s="15"/>
    </row>
    <row r="9" spans="1:34" ht="23.1" customHeight="1">
      <c r="A9" s="63" t="s">
        <v>25</v>
      </c>
      <c r="B9" s="64">
        <f t="shared" ref="B9:B21" si="4">B8+1</f>
        <v>108</v>
      </c>
      <c r="C9" s="521"/>
      <c r="D9" s="128"/>
      <c r="E9" s="729"/>
      <c r="F9" s="730"/>
      <c r="G9" s="123"/>
      <c r="H9" s="124"/>
      <c r="I9" s="125"/>
      <c r="J9" s="126"/>
      <c r="K9" s="127"/>
      <c r="L9" s="72">
        <f t="shared" si="0"/>
        <v>0</v>
      </c>
      <c r="M9" s="133"/>
      <c r="N9" s="127"/>
      <c r="O9" s="74">
        <f t="shared" si="1"/>
        <v>0</v>
      </c>
      <c r="P9" s="75">
        <f t="shared" si="2"/>
        <v>0</v>
      </c>
      <c r="Q9" s="63" t="s">
        <v>25</v>
      </c>
      <c r="R9" s="264"/>
      <c r="S9" s="271"/>
      <c r="T9" s="265"/>
      <c r="U9" s="265"/>
      <c r="V9" s="265"/>
      <c r="W9" s="133"/>
      <c r="X9" s="266"/>
      <c r="Y9" s="125"/>
      <c r="Z9" s="79" t="str">
        <f t="shared" si="3"/>
        <v xml:space="preserve"> </v>
      </c>
      <c r="AA9" s="264"/>
      <c r="AB9" s="265"/>
      <c r="AC9" s="265"/>
      <c r="AD9" s="265"/>
      <c r="AE9" s="265"/>
      <c r="AF9" s="265"/>
      <c r="AG9" s="266"/>
      <c r="AH9" s="15"/>
    </row>
    <row r="10" spans="1:34" ht="23.1" customHeight="1">
      <c r="A10" s="63" t="s">
        <v>26</v>
      </c>
      <c r="B10" s="64">
        <f t="shared" si="4"/>
        <v>109</v>
      </c>
      <c r="C10" s="521"/>
      <c r="D10" s="128"/>
      <c r="E10" s="729"/>
      <c r="F10" s="730"/>
      <c r="G10" s="129"/>
      <c r="H10" s="124"/>
      <c r="I10" s="125"/>
      <c r="J10" s="126"/>
      <c r="K10" s="127"/>
      <c r="L10" s="72">
        <f t="shared" si="0"/>
        <v>0</v>
      </c>
      <c r="M10" s="133"/>
      <c r="N10" s="127"/>
      <c r="O10" s="74">
        <f t="shared" si="1"/>
        <v>0</v>
      </c>
      <c r="P10" s="75">
        <f t="shared" si="2"/>
        <v>0</v>
      </c>
      <c r="Q10" s="63" t="s">
        <v>26</v>
      </c>
      <c r="R10" s="264"/>
      <c r="S10" s="271"/>
      <c r="T10" s="265"/>
      <c r="U10" s="265"/>
      <c r="V10" s="265"/>
      <c r="W10" s="133"/>
      <c r="X10" s="266"/>
      <c r="Y10" s="125"/>
      <c r="Z10" s="79" t="str">
        <f t="shared" si="3"/>
        <v xml:space="preserve"> </v>
      </c>
      <c r="AA10" s="264"/>
      <c r="AB10" s="265"/>
      <c r="AC10" s="265"/>
      <c r="AD10" s="265"/>
      <c r="AE10" s="265"/>
      <c r="AF10" s="265"/>
      <c r="AG10" s="266"/>
      <c r="AH10" s="15"/>
    </row>
    <row r="11" spans="1:34" ht="23.1" customHeight="1">
      <c r="A11" s="63" t="s">
        <v>27</v>
      </c>
      <c r="B11" s="64">
        <f t="shared" si="4"/>
        <v>110</v>
      </c>
      <c r="C11" s="521"/>
      <c r="D11" s="128"/>
      <c r="E11" s="729"/>
      <c r="F11" s="730"/>
      <c r="G11" s="123"/>
      <c r="H11" s="124"/>
      <c r="I11" s="125"/>
      <c r="J11" s="126"/>
      <c r="K11" s="127"/>
      <c r="L11" s="72">
        <f t="shared" si="0"/>
        <v>0</v>
      </c>
      <c r="M11" s="133"/>
      <c r="N11" s="127"/>
      <c r="O11" s="74">
        <f t="shared" si="1"/>
        <v>0</v>
      </c>
      <c r="P11" s="75">
        <f t="shared" si="2"/>
        <v>0</v>
      </c>
      <c r="Q11" s="63" t="s">
        <v>27</v>
      </c>
      <c r="R11" s="264"/>
      <c r="S11" s="271"/>
      <c r="T11" s="265"/>
      <c r="U11" s="265"/>
      <c r="V11" s="265"/>
      <c r="W11" s="133"/>
      <c r="X11" s="266"/>
      <c r="Y11" s="125"/>
      <c r="Z11" s="79" t="str">
        <f t="shared" si="3"/>
        <v xml:space="preserve"> </v>
      </c>
      <c r="AA11" s="264"/>
      <c r="AB11" s="265"/>
      <c r="AC11" s="265"/>
      <c r="AD11" s="265"/>
      <c r="AE11" s="265"/>
      <c r="AF11" s="265"/>
      <c r="AG11" s="266"/>
      <c r="AH11" s="15"/>
    </row>
    <row r="12" spans="1:34" ht="23.1" customHeight="1">
      <c r="A12" s="63" t="s">
        <v>28</v>
      </c>
      <c r="B12" s="64">
        <f t="shared" si="4"/>
        <v>111</v>
      </c>
      <c r="C12" s="521"/>
      <c r="D12" s="130"/>
      <c r="E12" s="729"/>
      <c r="F12" s="730"/>
      <c r="G12" s="131"/>
      <c r="H12" s="124"/>
      <c r="I12" s="125"/>
      <c r="J12" s="126"/>
      <c r="K12" s="127"/>
      <c r="L12" s="72">
        <f t="shared" si="0"/>
        <v>0</v>
      </c>
      <c r="M12" s="133"/>
      <c r="N12" s="127"/>
      <c r="O12" s="74">
        <f t="shared" si="1"/>
        <v>0</v>
      </c>
      <c r="P12" s="75">
        <f t="shared" si="2"/>
        <v>0</v>
      </c>
      <c r="Q12" s="63" t="s">
        <v>28</v>
      </c>
      <c r="R12" s="264"/>
      <c r="S12" s="271"/>
      <c r="T12" s="265"/>
      <c r="U12" s="265"/>
      <c r="V12" s="265"/>
      <c r="W12" s="133"/>
      <c r="X12" s="266"/>
      <c r="Y12" s="125"/>
      <c r="Z12" s="79" t="str">
        <f t="shared" si="3"/>
        <v xml:space="preserve"> </v>
      </c>
      <c r="AA12" s="264"/>
      <c r="AB12" s="265"/>
      <c r="AC12" s="265"/>
      <c r="AD12" s="265"/>
      <c r="AE12" s="265"/>
      <c r="AF12" s="265"/>
      <c r="AG12" s="266"/>
      <c r="AH12" s="15"/>
    </row>
    <row r="13" spans="1:34" ht="23.1" customHeight="1">
      <c r="A13" s="63" t="s">
        <v>29</v>
      </c>
      <c r="B13" s="64">
        <f t="shared" si="4"/>
        <v>112</v>
      </c>
      <c r="C13" s="521"/>
      <c r="D13" s="128"/>
      <c r="E13" s="729"/>
      <c r="F13" s="730"/>
      <c r="G13" s="123"/>
      <c r="H13" s="124"/>
      <c r="I13" s="125"/>
      <c r="J13" s="126"/>
      <c r="K13" s="127"/>
      <c r="L13" s="72">
        <f t="shared" si="0"/>
        <v>0</v>
      </c>
      <c r="M13" s="133"/>
      <c r="N13" s="127"/>
      <c r="O13" s="74">
        <f t="shared" si="1"/>
        <v>0</v>
      </c>
      <c r="P13" s="75">
        <f t="shared" si="2"/>
        <v>0</v>
      </c>
      <c r="Q13" s="63" t="s">
        <v>29</v>
      </c>
      <c r="R13" s="264"/>
      <c r="S13" s="271"/>
      <c r="T13" s="265"/>
      <c r="U13" s="265"/>
      <c r="V13" s="265"/>
      <c r="W13" s="133"/>
      <c r="X13" s="266"/>
      <c r="Y13" s="125"/>
      <c r="Z13" s="79" t="str">
        <f t="shared" si="3"/>
        <v xml:space="preserve"> </v>
      </c>
      <c r="AA13" s="264"/>
      <c r="AB13" s="265"/>
      <c r="AC13" s="265"/>
      <c r="AD13" s="265"/>
      <c r="AE13" s="265"/>
      <c r="AF13" s="265"/>
      <c r="AG13" s="266"/>
      <c r="AH13" s="15"/>
    </row>
    <row r="14" spans="1:34" ht="23.1" customHeight="1">
      <c r="A14" s="63" t="s">
        <v>30</v>
      </c>
      <c r="B14" s="64">
        <f t="shared" si="4"/>
        <v>113</v>
      </c>
      <c r="C14" s="521"/>
      <c r="D14" s="128"/>
      <c r="E14" s="729"/>
      <c r="F14" s="730"/>
      <c r="G14" s="131"/>
      <c r="H14" s="124"/>
      <c r="I14" s="125"/>
      <c r="J14" s="126"/>
      <c r="K14" s="127"/>
      <c r="L14" s="72">
        <f t="shared" si="0"/>
        <v>0</v>
      </c>
      <c r="M14" s="133"/>
      <c r="N14" s="127"/>
      <c r="O14" s="74">
        <f t="shared" si="1"/>
        <v>0</v>
      </c>
      <c r="P14" s="75">
        <f t="shared" si="2"/>
        <v>0</v>
      </c>
      <c r="Q14" s="63" t="s">
        <v>30</v>
      </c>
      <c r="R14" s="264"/>
      <c r="S14" s="271"/>
      <c r="T14" s="265"/>
      <c r="U14" s="265"/>
      <c r="V14" s="265"/>
      <c r="W14" s="133"/>
      <c r="X14" s="266"/>
      <c r="Y14" s="125"/>
      <c r="Z14" s="79" t="str">
        <f t="shared" si="3"/>
        <v xml:space="preserve"> </v>
      </c>
      <c r="AA14" s="264"/>
      <c r="AB14" s="265"/>
      <c r="AC14" s="265"/>
      <c r="AD14" s="265"/>
      <c r="AE14" s="265"/>
      <c r="AF14" s="265"/>
      <c r="AG14" s="266"/>
      <c r="AH14" s="15"/>
    </row>
    <row r="15" spans="1:34" ht="23.1" customHeight="1">
      <c r="A15" s="63" t="s">
        <v>31</v>
      </c>
      <c r="B15" s="64">
        <f t="shared" si="4"/>
        <v>114</v>
      </c>
      <c r="C15" s="521"/>
      <c r="D15" s="128"/>
      <c r="E15" s="729"/>
      <c r="F15" s="730"/>
      <c r="G15" s="123"/>
      <c r="H15" s="124"/>
      <c r="I15" s="125"/>
      <c r="J15" s="126"/>
      <c r="K15" s="127"/>
      <c r="L15" s="72">
        <f t="shared" si="0"/>
        <v>0</v>
      </c>
      <c r="M15" s="133"/>
      <c r="N15" s="127"/>
      <c r="O15" s="74">
        <f t="shared" si="1"/>
        <v>0</v>
      </c>
      <c r="P15" s="75">
        <f t="shared" si="2"/>
        <v>0</v>
      </c>
      <c r="Q15" s="63" t="s">
        <v>31</v>
      </c>
      <c r="R15" s="264"/>
      <c r="S15" s="271"/>
      <c r="T15" s="265"/>
      <c r="U15" s="265"/>
      <c r="V15" s="265"/>
      <c r="W15" s="133"/>
      <c r="X15" s="266"/>
      <c r="Y15" s="125"/>
      <c r="Z15" s="79" t="str">
        <f t="shared" si="3"/>
        <v xml:space="preserve"> </v>
      </c>
      <c r="AA15" s="264"/>
      <c r="AB15" s="265"/>
      <c r="AC15" s="265"/>
      <c r="AD15" s="265"/>
      <c r="AE15" s="265"/>
      <c r="AF15" s="265"/>
      <c r="AG15" s="266"/>
      <c r="AH15" s="15"/>
    </row>
    <row r="16" spans="1:34" ht="23.1" customHeight="1">
      <c r="A16" s="63" t="s">
        <v>32</v>
      </c>
      <c r="B16" s="64">
        <f t="shared" si="4"/>
        <v>115</v>
      </c>
      <c r="C16" s="521"/>
      <c r="D16" s="128"/>
      <c r="E16" s="729"/>
      <c r="F16" s="730"/>
      <c r="G16" s="131"/>
      <c r="H16" s="124"/>
      <c r="I16" s="125"/>
      <c r="J16" s="126"/>
      <c r="K16" s="127"/>
      <c r="L16" s="72">
        <f t="shared" si="0"/>
        <v>0</v>
      </c>
      <c r="M16" s="133"/>
      <c r="N16" s="127"/>
      <c r="O16" s="74">
        <f t="shared" si="1"/>
        <v>0</v>
      </c>
      <c r="P16" s="75">
        <f t="shared" si="2"/>
        <v>0</v>
      </c>
      <c r="Q16" s="63" t="s">
        <v>32</v>
      </c>
      <c r="R16" s="264"/>
      <c r="S16" s="271"/>
      <c r="T16" s="265"/>
      <c r="U16" s="265"/>
      <c r="V16" s="265"/>
      <c r="W16" s="133"/>
      <c r="X16" s="266"/>
      <c r="Y16" s="125"/>
      <c r="Z16" s="79" t="str">
        <f t="shared" si="3"/>
        <v xml:space="preserve"> </v>
      </c>
      <c r="AA16" s="264"/>
      <c r="AB16" s="265"/>
      <c r="AC16" s="265"/>
      <c r="AD16" s="265"/>
      <c r="AE16" s="265"/>
      <c r="AF16" s="265"/>
      <c r="AG16" s="266"/>
      <c r="AH16" s="15"/>
    </row>
    <row r="17" spans="1:34" ht="23.1" customHeight="1">
      <c r="A17" s="63" t="s">
        <v>33</v>
      </c>
      <c r="B17" s="64">
        <f t="shared" si="4"/>
        <v>116</v>
      </c>
      <c r="C17" s="521"/>
      <c r="D17" s="128"/>
      <c r="E17" s="729"/>
      <c r="F17" s="730"/>
      <c r="G17" s="123"/>
      <c r="H17" s="124"/>
      <c r="I17" s="125"/>
      <c r="J17" s="126"/>
      <c r="K17" s="127"/>
      <c r="L17" s="72">
        <f t="shared" si="0"/>
        <v>0</v>
      </c>
      <c r="M17" s="133"/>
      <c r="N17" s="127"/>
      <c r="O17" s="74">
        <f t="shared" si="1"/>
        <v>0</v>
      </c>
      <c r="P17" s="75">
        <f t="shared" si="2"/>
        <v>0</v>
      </c>
      <c r="Q17" s="63" t="s">
        <v>33</v>
      </c>
      <c r="R17" s="264"/>
      <c r="S17" s="271"/>
      <c r="T17" s="265"/>
      <c r="U17" s="265"/>
      <c r="V17" s="265"/>
      <c r="W17" s="133"/>
      <c r="X17" s="266"/>
      <c r="Y17" s="125"/>
      <c r="Z17" s="79" t="str">
        <f t="shared" si="3"/>
        <v xml:space="preserve"> </v>
      </c>
      <c r="AA17" s="264"/>
      <c r="AB17" s="265"/>
      <c r="AC17" s="265"/>
      <c r="AD17" s="265"/>
      <c r="AE17" s="265"/>
      <c r="AF17" s="265"/>
      <c r="AG17" s="266"/>
      <c r="AH17" s="15"/>
    </row>
    <row r="18" spans="1:34" ht="23.1" customHeight="1">
      <c r="A18" s="63" t="s">
        <v>34</v>
      </c>
      <c r="B18" s="64">
        <f t="shared" si="4"/>
        <v>117</v>
      </c>
      <c r="C18" s="521"/>
      <c r="D18" s="128"/>
      <c r="E18" s="729"/>
      <c r="F18" s="730"/>
      <c r="G18" s="131"/>
      <c r="H18" s="124"/>
      <c r="I18" s="125"/>
      <c r="J18" s="126"/>
      <c r="K18" s="127"/>
      <c r="L18" s="72">
        <f t="shared" si="0"/>
        <v>0</v>
      </c>
      <c r="M18" s="133"/>
      <c r="N18" s="127"/>
      <c r="O18" s="74">
        <f t="shared" si="1"/>
        <v>0</v>
      </c>
      <c r="P18" s="75">
        <f t="shared" si="2"/>
        <v>0</v>
      </c>
      <c r="Q18" s="63" t="s">
        <v>34</v>
      </c>
      <c r="R18" s="264"/>
      <c r="S18" s="271"/>
      <c r="T18" s="265"/>
      <c r="U18" s="265"/>
      <c r="V18" s="265"/>
      <c r="W18" s="133"/>
      <c r="X18" s="266"/>
      <c r="Y18" s="125"/>
      <c r="Z18" s="79" t="str">
        <f t="shared" si="3"/>
        <v xml:space="preserve"> </v>
      </c>
      <c r="AA18" s="264"/>
      <c r="AB18" s="265"/>
      <c r="AC18" s="265"/>
      <c r="AD18" s="265"/>
      <c r="AE18" s="265"/>
      <c r="AF18" s="265"/>
      <c r="AG18" s="266"/>
      <c r="AH18" s="15"/>
    </row>
    <row r="19" spans="1:34" ht="23.1" customHeight="1">
      <c r="A19" s="63" t="s">
        <v>35</v>
      </c>
      <c r="B19" s="64">
        <f t="shared" si="4"/>
        <v>118</v>
      </c>
      <c r="C19" s="521"/>
      <c r="D19" s="128"/>
      <c r="E19" s="729"/>
      <c r="F19" s="730"/>
      <c r="G19" s="123"/>
      <c r="H19" s="124"/>
      <c r="I19" s="125"/>
      <c r="J19" s="126"/>
      <c r="K19" s="127"/>
      <c r="L19" s="72">
        <f t="shared" si="0"/>
        <v>0</v>
      </c>
      <c r="M19" s="133"/>
      <c r="N19" s="127"/>
      <c r="O19" s="74">
        <f t="shared" si="1"/>
        <v>0</v>
      </c>
      <c r="P19" s="75">
        <f t="shared" si="2"/>
        <v>0</v>
      </c>
      <c r="Q19" s="63" t="s">
        <v>35</v>
      </c>
      <c r="R19" s="264"/>
      <c r="S19" s="271"/>
      <c r="T19" s="265"/>
      <c r="U19" s="265"/>
      <c r="V19" s="265"/>
      <c r="W19" s="133"/>
      <c r="X19" s="266"/>
      <c r="Y19" s="125"/>
      <c r="Z19" s="79" t="str">
        <f t="shared" si="3"/>
        <v xml:space="preserve"> </v>
      </c>
      <c r="AA19" s="264"/>
      <c r="AB19" s="265"/>
      <c r="AC19" s="265"/>
      <c r="AD19" s="265"/>
      <c r="AE19" s="265"/>
      <c r="AF19" s="265"/>
      <c r="AG19" s="266"/>
      <c r="AH19" s="15"/>
    </row>
    <row r="20" spans="1:34" ht="23.1" customHeight="1">
      <c r="A20" s="63" t="s">
        <v>36</v>
      </c>
      <c r="B20" s="64">
        <f t="shared" si="4"/>
        <v>119</v>
      </c>
      <c r="C20" s="521"/>
      <c r="D20" s="132"/>
      <c r="E20" s="729"/>
      <c r="F20" s="730"/>
      <c r="G20" s="131"/>
      <c r="H20" s="124"/>
      <c r="I20" s="125"/>
      <c r="J20" s="126"/>
      <c r="K20" s="127"/>
      <c r="L20" s="72">
        <f t="shared" si="0"/>
        <v>0</v>
      </c>
      <c r="M20" s="133"/>
      <c r="N20" s="127"/>
      <c r="O20" s="74">
        <f t="shared" si="1"/>
        <v>0</v>
      </c>
      <c r="P20" s="75">
        <f t="shared" si="2"/>
        <v>0</v>
      </c>
      <c r="Q20" s="63" t="s">
        <v>36</v>
      </c>
      <c r="R20" s="264"/>
      <c r="S20" s="271"/>
      <c r="T20" s="265"/>
      <c r="U20" s="265"/>
      <c r="V20" s="265"/>
      <c r="W20" s="133"/>
      <c r="X20" s="266"/>
      <c r="Y20" s="125"/>
      <c r="Z20" s="79" t="str">
        <f t="shared" si="3"/>
        <v xml:space="preserve"> </v>
      </c>
      <c r="AA20" s="264"/>
      <c r="AB20" s="265"/>
      <c r="AC20" s="265"/>
      <c r="AD20" s="265"/>
      <c r="AE20" s="265"/>
      <c r="AF20" s="265"/>
      <c r="AG20" s="266"/>
      <c r="AH20" s="15"/>
    </row>
    <row r="21" spans="1:34" ht="23.1" customHeight="1" thickBot="1">
      <c r="A21" s="63" t="s">
        <v>37</v>
      </c>
      <c r="B21" s="64">
        <f t="shared" si="4"/>
        <v>120</v>
      </c>
      <c r="C21" s="521"/>
      <c r="D21" s="274"/>
      <c r="E21" s="727"/>
      <c r="F21" s="728"/>
      <c r="G21" s="123"/>
      <c r="H21" s="124"/>
      <c r="I21" s="125"/>
      <c r="J21" s="126"/>
      <c r="K21" s="127"/>
      <c r="L21" s="72">
        <f t="shared" si="0"/>
        <v>0</v>
      </c>
      <c r="M21" s="133"/>
      <c r="N21" s="127"/>
      <c r="O21" s="74">
        <f t="shared" si="1"/>
        <v>0</v>
      </c>
      <c r="P21" s="75">
        <f t="shared" si="2"/>
        <v>0</v>
      </c>
      <c r="Q21" s="63" t="s">
        <v>37</v>
      </c>
      <c r="R21" s="264"/>
      <c r="S21" s="271"/>
      <c r="T21" s="265"/>
      <c r="U21" s="265"/>
      <c r="V21" s="265"/>
      <c r="W21" s="133"/>
      <c r="X21" s="266"/>
      <c r="Y21" s="125"/>
      <c r="Z21" s="79" t="str">
        <f t="shared" si="3"/>
        <v xml:space="preserve"> </v>
      </c>
      <c r="AA21" s="264"/>
      <c r="AB21" s="265"/>
      <c r="AC21" s="265"/>
      <c r="AD21" s="265"/>
      <c r="AE21" s="265"/>
      <c r="AF21" s="265"/>
      <c r="AG21" s="266"/>
      <c r="AH21" s="15"/>
    </row>
    <row r="22" spans="1:34" ht="24" customHeight="1" thickTop="1" thickBot="1">
      <c r="A22" s="18"/>
      <c r="B22" s="731" t="s">
        <v>260</v>
      </c>
      <c r="C22" s="732"/>
      <c r="D22" s="100"/>
      <c r="E22" s="99"/>
      <c r="F22" s="100" t="s">
        <v>38</v>
      </c>
      <c r="G22" s="101"/>
      <c r="H22" s="102">
        <f>SUM(H6:H21)</f>
        <v>0</v>
      </c>
      <c r="I22" s="102">
        <f>SUM(I6:I21)</f>
        <v>0</v>
      </c>
      <c r="J22" s="102">
        <f>SUM(J6:J21)</f>
        <v>0</v>
      </c>
      <c r="K22" s="102">
        <f>SUM(K6:K21)</f>
        <v>0</v>
      </c>
      <c r="L22" s="102">
        <f>L21</f>
        <v>0</v>
      </c>
      <c r="M22" s="102">
        <f>SUM(M6:M21)</f>
        <v>0</v>
      </c>
      <c r="N22" s="102">
        <f>SUM(N6:N21)</f>
        <v>0</v>
      </c>
      <c r="O22" s="102">
        <f>O21</f>
        <v>0</v>
      </c>
      <c r="P22" s="103">
        <f>SUM(L22+O22)</f>
        <v>0</v>
      </c>
      <c r="Q22" s="104"/>
      <c r="R22" s="272">
        <f>SUM(R6:R21)</f>
        <v>0</v>
      </c>
      <c r="S22" s="272">
        <f t="shared" ref="S22:Y22" si="5">SUM(S6:S21)</f>
        <v>0</v>
      </c>
      <c r="T22" s="272">
        <f t="shared" si="5"/>
        <v>0</v>
      </c>
      <c r="U22" s="272">
        <f t="shared" si="5"/>
        <v>0</v>
      </c>
      <c r="V22" s="272">
        <f t="shared" si="5"/>
        <v>0</v>
      </c>
      <c r="W22" s="272">
        <f t="shared" si="5"/>
        <v>0</v>
      </c>
      <c r="X22" s="489">
        <f>SUM(X6:X21)</f>
        <v>0</v>
      </c>
      <c r="Y22" s="472">
        <f t="shared" si="5"/>
        <v>0</v>
      </c>
      <c r="Z22" s="106"/>
      <c r="AA22" s="272">
        <f>SUM(AA6:AA21)</f>
        <v>0</v>
      </c>
      <c r="AB22" s="272">
        <f t="shared" ref="AB22:AG22" si="6">SUM(AB6:AB21)</f>
        <v>0</v>
      </c>
      <c r="AC22" s="272">
        <f t="shared" si="6"/>
        <v>0</v>
      </c>
      <c r="AD22" s="272">
        <f t="shared" si="6"/>
        <v>0</v>
      </c>
      <c r="AE22" s="272">
        <f t="shared" si="6"/>
        <v>0</v>
      </c>
      <c r="AF22" s="272">
        <f t="shared" si="6"/>
        <v>0</v>
      </c>
      <c r="AG22" s="489">
        <f t="shared" si="6"/>
        <v>0</v>
      </c>
      <c r="AH22" s="15"/>
    </row>
    <row r="23" spans="1:34" s="488" customFormat="1" ht="15" customHeight="1" thickTop="1">
      <c r="A23" s="480"/>
      <c r="B23" s="481"/>
      <c r="C23" s="481"/>
      <c r="D23" s="482"/>
      <c r="E23" s="483"/>
      <c r="F23" s="482"/>
      <c r="G23" s="483"/>
      <c r="H23" s="484"/>
      <c r="I23" s="484"/>
      <c r="J23" s="484"/>
      <c r="K23" s="484"/>
      <c r="L23" s="484"/>
      <c r="M23" s="484"/>
      <c r="N23" s="484"/>
      <c r="O23" s="484"/>
      <c r="P23" s="484"/>
      <c r="Q23" s="485"/>
      <c r="R23" s="484"/>
      <c r="S23" s="484"/>
      <c r="T23" s="484"/>
      <c r="U23" s="484"/>
      <c r="V23" s="484"/>
      <c r="W23" s="484"/>
      <c r="X23" s="484"/>
      <c r="Y23" s="484"/>
      <c r="Z23" s="486"/>
      <c r="AA23" s="484"/>
      <c r="AB23" s="484"/>
      <c r="AC23" s="484"/>
      <c r="AD23" s="484"/>
      <c r="AE23" s="484"/>
      <c r="AF23" s="484"/>
      <c r="AG23" s="484"/>
      <c r="AH23" s="487"/>
    </row>
    <row r="24" spans="1:34" ht="18" hidden="1" customHeight="1">
      <c r="A24" s="18"/>
      <c r="B24" s="107"/>
      <c r="C24" s="107"/>
      <c r="D24" s="107"/>
      <c r="E24" s="107"/>
      <c r="F24" s="107"/>
      <c r="G24" s="107"/>
      <c r="H24" s="108" t="s">
        <v>111</v>
      </c>
      <c r="I24" s="108" t="s">
        <v>110</v>
      </c>
      <c r="J24" s="107"/>
      <c r="K24" s="107"/>
      <c r="L24" s="107"/>
      <c r="M24" s="107"/>
      <c r="N24" s="107"/>
      <c r="O24" s="107"/>
      <c r="P24" s="107"/>
      <c r="Q24" s="18"/>
      <c r="R24" s="15"/>
      <c r="S24" s="15"/>
      <c r="T24" s="15"/>
      <c r="U24" s="15"/>
      <c r="V24" s="15"/>
      <c r="W24" s="15"/>
      <c r="X24" s="15"/>
      <c r="Y24" s="15"/>
      <c r="Z24" s="60"/>
      <c r="AA24" s="15"/>
      <c r="AB24" s="15"/>
      <c r="AC24" s="15"/>
      <c r="AD24" s="15"/>
      <c r="AE24" s="15"/>
      <c r="AF24" s="15"/>
      <c r="AG24" s="15"/>
      <c r="AH24" s="15"/>
    </row>
    <row r="25" spans="1:34" ht="16.5" customHeight="1">
      <c r="A25" s="18"/>
      <c r="B25" s="61"/>
      <c r="C25" s="61"/>
      <c r="D25" s="109" t="s">
        <v>92</v>
      </c>
      <c r="E25" s="679">
        <f>SUM(J22+M22)</f>
        <v>0</v>
      </c>
      <c r="F25" s="680"/>
      <c r="G25" s="681"/>
      <c r="H25" s="110" t="str">
        <f>"(1)"</f>
        <v>(1)</v>
      </c>
      <c r="I25" s="15"/>
      <c r="J25" s="682" t="s">
        <v>93</v>
      </c>
      <c r="K25" s="677"/>
      <c r="L25" s="677"/>
      <c r="M25" s="679">
        <f>SUM(K22+N22)</f>
        <v>0</v>
      </c>
      <c r="N25" s="680"/>
      <c r="O25" s="681"/>
      <c r="P25" s="110" t="str">
        <f>"(2)"</f>
        <v>(2)</v>
      </c>
      <c r="Q25" s="18"/>
      <c r="R25" s="111"/>
      <c r="S25" s="676" t="s">
        <v>61</v>
      </c>
      <c r="T25" s="677"/>
      <c r="U25" s="678"/>
      <c r="V25" s="674">
        <f>SUM(R22:Y22)</f>
        <v>0</v>
      </c>
      <c r="W25" s="675"/>
      <c r="X25" s="110" t="str">
        <f>"(3)"</f>
        <v>(3)</v>
      </c>
      <c r="Y25" s="110" t="str">
        <f>"(3)"</f>
        <v>(3)</v>
      </c>
      <c r="Z25" s="112"/>
      <c r="AA25" s="113"/>
      <c r="AB25" s="682" t="s">
        <v>62</v>
      </c>
      <c r="AC25" s="677"/>
      <c r="AD25" s="683"/>
      <c r="AE25" s="674">
        <f>SUM(AA22:AG22)</f>
        <v>0</v>
      </c>
      <c r="AF25" s="675"/>
      <c r="AG25" s="110" t="str">
        <f>"(4)"</f>
        <v>(4)</v>
      </c>
      <c r="AH25" s="15"/>
    </row>
    <row r="26" spans="1:34" ht="15" hidden="1" customHeight="1">
      <c r="A26" s="18"/>
      <c r="B26" s="114"/>
      <c r="C26" s="114"/>
      <c r="D26" s="259">
        <f>'7'!D26+IF(G7&lt;&gt;0,J7,0)-IF(G7&lt;&gt;0,K7,0)+IF(G8&lt;&gt;0,J8,0)-IF(G8&lt;&gt;0,K8,0)+IF(G9&lt;&gt;0,J9,0)-IF(G9&lt;&gt;0,K9,0)+IF(G10&lt;&gt;0,J10,0)-IF(G10&lt;&gt;0,K10,0)+IF(G11&lt;&gt;0,J11,0)-IF(G11&lt;&gt;0,K11,0)+IF(G12&lt;&gt;0,J12,0)-IF(G12&lt;&gt;0,K12,0)+IF(G13&lt;&gt;0,J13,0)-IF(G13&lt;&gt;0,K13,0)+IF(G14&lt;&gt;0,J14,0)-IF(G14&lt;&gt;0,K14,0)+IF(G15&lt;&gt;0,J15,0)-IF(G15&lt;&gt;0,K15,0)+IF(G16&lt;&gt;0,J16,0)-IF(G16&lt;&gt;0,K16,0)+IF(G17&lt;&gt;0,J17,0)-IF(G17&lt;&gt;0,K17,0)+IF(G18&lt;&gt;0,J18,0)-IF(G18&lt;&gt;0,K18,0)+IF(G19&lt;&gt;0,J19,0)-IF(G19&lt;&gt;0,K19,0)+IF(G20&lt;&gt;0,J20,0)-IF(G20&lt;&gt;0,K20,0)+IF(G21&lt;&gt;0,J21,0)-IF(G21&lt;&gt;0,K21,0)</f>
        <v>0</v>
      </c>
      <c r="E26" s="684" t="s">
        <v>94</v>
      </c>
      <c r="F26" s="684"/>
      <c r="G26" s="684"/>
      <c r="H26" s="116"/>
      <c r="I26" s="116"/>
      <c r="J26" s="15"/>
      <c r="K26" s="15"/>
      <c r="L26" s="15"/>
      <c r="M26" s="684" t="s">
        <v>95</v>
      </c>
      <c r="N26" s="684"/>
      <c r="O26" s="684"/>
      <c r="P26" s="117"/>
      <c r="Q26" s="18"/>
      <c r="R26" s="18"/>
      <c r="S26" s="18"/>
      <c r="T26" s="118"/>
      <c r="U26" s="118"/>
      <c r="V26" s="685" t="s">
        <v>330</v>
      </c>
      <c r="W26" s="685"/>
      <c r="X26" s="381"/>
      <c r="Y26" s="15"/>
      <c r="Z26" s="119"/>
      <c r="AA26" s="18"/>
      <c r="AB26" s="18"/>
      <c r="AC26" s="18"/>
      <c r="AD26" s="18"/>
      <c r="AE26" s="684" t="s">
        <v>331</v>
      </c>
      <c r="AF26" s="684"/>
      <c r="AG26" s="15"/>
      <c r="AH26" s="15"/>
    </row>
    <row r="27" spans="1:34" ht="15.75" hidden="1">
      <c r="A27" s="15"/>
      <c r="B27" s="713" t="s">
        <v>260</v>
      </c>
      <c r="C27" s="713"/>
      <c r="D27" s="260" t="s">
        <v>361</v>
      </c>
      <c r="E27" s="711">
        <f>'16&gt;'!E27</f>
        <v>0</v>
      </c>
      <c r="F27" s="712"/>
      <c r="G27" s="712"/>
      <c r="H27" s="735" t="s">
        <v>112</v>
      </c>
      <c r="I27" s="735"/>
      <c r="J27" s="15"/>
      <c r="K27" s="121" t="str">
        <f>"(1)-(2)+(5)"</f>
        <v>(1)-(2)+(5)</v>
      </c>
      <c r="L27" s="672">
        <f>E25-M25+I22</f>
        <v>0</v>
      </c>
      <c r="M27" s="672"/>
      <c r="N27" s="672">
        <f>V25-AE25+H22</f>
        <v>0</v>
      </c>
      <c r="O27" s="672"/>
      <c r="P27" s="110" t="str">
        <f>"(3)-(4)+(6)"</f>
        <v>(3)-(4)+(6)</v>
      </c>
      <c r="Q27" s="15"/>
      <c r="R27" s="15"/>
      <c r="S27" s="15"/>
      <c r="T27" s="15"/>
      <c r="U27" s="110"/>
      <c r="V27" s="15"/>
      <c r="W27" s="15"/>
      <c r="X27" s="15"/>
      <c r="Y27" s="15"/>
      <c r="Z27" s="60"/>
      <c r="AA27" s="15"/>
      <c r="AB27" s="15"/>
      <c r="AC27" s="15"/>
      <c r="AD27" s="110"/>
      <c r="AE27" s="15"/>
      <c r="AF27" s="15"/>
      <c r="AG27" s="417" t="s">
        <v>277</v>
      </c>
      <c r="AH27" s="15"/>
    </row>
    <row r="28" spans="1:34">
      <c r="Z28" s="12"/>
      <c r="AH28" s="15"/>
    </row>
  </sheetData>
  <sheetProtection password="CD4D" sheet="1" objects="1" scenarios="1" selectLockedCells="1"/>
  <mergeCells count="46">
    <mergeCell ref="Z3:Z6"/>
    <mergeCell ref="E27:G27"/>
    <mergeCell ref="L27:M27"/>
    <mergeCell ref="N27:O27"/>
    <mergeCell ref="G2:G3"/>
    <mergeCell ref="E7:F7"/>
    <mergeCell ref="J2:L3"/>
    <mergeCell ref="E5:F5"/>
    <mergeCell ref="E16:F16"/>
    <mergeCell ref="E2:F3"/>
    <mergeCell ref="B27:C27"/>
    <mergeCell ref="H27:I27"/>
    <mergeCell ref="M2:O3"/>
    <mergeCell ref="D2:D3"/>
    <mergeCell ref="E4:F4"/>
    <mergeCell ref="D6:G6"/>
    <mergeCell ref="B4:D4"/>
    <mergeCell ref="B2:B3"/>
    <mergeCell ref="C2:C3"/>
    <mergeCell ref="B22:C22"/>
    <mergeCell ref="H2:I3"/>
    <mergeCell ref="E17:F17"/>
    <mergeCell ref="E18:F18"/>
    <mergeCell ref="E8:F8"/>
    <mergeCell ref="P2:P3"/>
    <mergeCell ref="E15:F15"/>
    <mergeCell ref="E20:F20"/>
    <mergeCell ref="E13:F13"/>
    <mergeCell ref="E14:F14"/>
    <mergeCell ref="E19:F19"/>
    <mergeCell ref="M25:O25"/>
    <mergeCell ref="E9:F9"/>
    <mergeCell ref="E10:F10"/>
    <mergeCell ref="E11:F11"/>
    <mergeCell ref="E12:F12"/>
    <mergeCell ref="E21:F21"/>
    <mergeCell ref="AE25:AF25"/>
    <mergeCell ref="E26:G26"/>
    <mergeCell ref="M26:O26"/>
    <mergeCell ref="V26:W26"/>
    <mergeCell ref="AE26:AF26"/>
    <mergeCell ref="E25:G25"/>
    <mergeCell ref="S25:U25"/>
    <mergeCell ref="J25:L25"/>
    <mergeCell ref="AB25:AD25"/>
    <mergeCell ref="V25:W25"/>
  </mergeCells>
  <phoneticPr fontId="0" type="noConversion"/>
  <pageMargins left="0.19685039370078741" right="0.19685039370078741" top="0.39370078740157483" bottom="0.39370078740157483" header="0" footer="0"/>
  <pageSetup paperSize="9" firstPageNumber="0" orientation="landscape" cellComments="asDisplayed" horizontalDpi="300" verticalDpi="300" r:id="rId1"/>
  <headerFooter alignWithMargins="0"/>
  <drawing r:id="rId2"/>
  <legacyDrawing r:id="rId3"/>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E370CE-303A-4F5C-9281-BEFB22567EA2}">
  <sheetPr codeName="Feuil11"/>
  <dimension ref="A1:AH28"/>
  <sheetViews>
    <sheetView showGridLines="0" zoomScaleNormal="100" workbookViewId="0">
      <pane xSplit="4" topLeftCell="E1" activePane="topRight" state="frozen"/>
      <selection pane="topRight" activeCell="C7" sqref="C7"/>
    </sheetView>
  </sheetViews>
  <sheetFormatPr baseColWidth="10" defaultRowHeight="12.75"/>
  <cols>
    <col min="1" max="1" width="2.7109375" style="2" customWidth="1"/>
    <col min="2" max="2" width="3.42578125" style="2" customWidth="1"/>
    <col min="3" max="3" width="5.85546875" style="2" customWidth="1"/>
    <col min="4" max="4" width="34.7109375" style="2" customWidth="1"/>
    <col min="5" max="5" width="4.28515625" style="2" customWidth="1"/>
    <col min="6" max="6" width="3.85546875" style="2" customWidth="1"/>
    <col min="7" max="7" width="7.85546875" style="2" customWidth="1"/>
    <col min="8" max="9" width="8" style="2" customWidth="1"/>
    <col min="10" max="11" width="9.42578125" style="2" customWidth="1"/>
    <col min="12" max="12" width="9.7109375" style="2" customWidth="1"/>
    <col min="13" max="14" width="9" style="2" customWidth="1"/>
    <col min="15" max="16" width="9.7109375" style="2" customWidth="1"/>
    <col min="17" max="17" width="2.7109375" style="2" customWidth="1"/>
    <col min="18" max="24" width="10" style="2" customWidth="1"/>
    <col min="25" max="25" width="8.85546875" style="2" hidden="1" customWidth="1"/>
    <col min="26" max="26" width="2.7109375" style="2" customWidth="1"/>
    <col min="27" max="33" width="10" style="2" customWidth="1"/>
    <col min="34" max="34" width="5" style="2" customWidth="1"/>
    <col min="35" max="16384" width="11.42578125" style="2"/>
  </cols>
  <sheetData>
    <row r="1" spans="1:34" ht="6" customHeight="1" thickBot="1">
      <c r="A1" s="15"/>
      <c r="B1" s="15"/>
      <c r="C1" s="15"/>
      <c r="D1" s="15"/>
      <c r="E1" s="15"/>
      <c r="F1" s="15"/>
      <c r="G1" s="15"/>
      <c r="H1" s="15"/>
      <c r="I1" s="15"/>
      <c r="J1" s="15"/>
      <c r="K1" s="15"/>
      <c r="L1" s="15"/>
      <c r="M1" s="15"/>
      <c r="N1" s="15"/>
      <c r="O1" s="15"/>
      <c r="P1" s="15"/>
      <c r="Q1" s="15"/>
      <c r="R1" s="15"/>
      <c r="S1" s="15"/>
      <c r="T1" s="15"/>
      <c r="U1" s="15"/>
      <c r="V1" s="15"/>
      <c r="W1" s="15"/>
      <c r="X1" s="15"/>
      <c r="Y1" s="15"/>
      <c r="Z1" s="60"/>
      <c r="AA1" s="15"/>
      <c r="AB1" s="15"/>
      <c r="AC1" s="15"/>
      <c r="AD1" s="15"/>
      <c r="AE1" s="15"/>
      <c r="AF1" s="15"/>
      <c r="AG1" s="15"/>
      <c r="AH1" s="15"/>
    </row>
    <row r="2" spans="1:34" ht="18.75" customHeight="1" thickTop="1">
      <c r="A2" s="17"/>
      <c r="B2" s="724" t="s">
        <v>0</v>
      </c>
      <c r="C2" s="702" t="s">
        <v>1</v>
      </c>
      <c r="D2" s="691" t="s">
        <v>2</v>
      </c>
      <c r="E2" s="690" t="s">
        <v>60</v>
      </c>
      <c r="F2" s="691"/>
      <c r="G2" s="705" t="s">
        <v>355</v>
      </c>
      <c r="H2" s="704" t="s">
        <v>3</v>
      </c>
      <c r="I2" s="705"/>
      <c r="J2" s="704" t="s">
        <v>354</v>
      </c>
      <c r="K2" s="695"/>
      <c r="L2" s="696"/>
      <c r="M2" s="694" t="s">
        <v>4</v>
      </c>
      <c r="N2" s="695"/>
      <c r="O2" s="696"/>
      <c r="P2" s="686" t="s">
        <v>455</v>
      </c>
      <c r="Q2" s="18"/>
      <c r="R2" s="19">
        <v>7070</v>
      </c>
      <c r="S2" s="20">
        <v>7080</v>
      </c>
      <c r="T2" s="20">
        <v>7410</v>
      </c>
      <c r="U2" s="20">
        <v>7551</v>
      </c>
      <c r="V2" s="20">
        <v>75511</v>
      </c>
      <c r="W2" s="20">
        <v>7562</v>
      </c>
      <c r="X2" s="21">
        <v>7700</v>
      </c>
      <c r="Y2" s="473">
        <v>7700</v>
      </c>
      <c r="Z2" s="61"/>
      <c r="AA2" s="19">
        <v>6070</v>
      </c>
      <c r="AB2" s="20">
        <v>61681</v>
      </c>
      <c r="AC2" s="20">
        <v>6181</v>
      </c>
      <c r="AD2" s="20">
        <v>6270</v>
      </c>
      <c r="AE2" s="20">
        <v>6586</v>
      </c>
      <c r="AF2" s="20">
        <v>6700</v>
      </c>
      <c r="AG2" s="21">
        <v>6800</v>
      </c>
      <c r="AH2" s="15"/>
    </row>
    <row r="3" spans="1:34" ht="42" customHeight="1">
      <c r="A3" s="17"/>
      <c r="B3" s="725"/>
      <c r="C3" s="703"/>
      <c r="D3" s="693"/>
      <c r="E3" s="692"/>
      <c r="F3" s="693"/>
      <c r="G3" s="707"/>
      <c r="H3" s="706"/>
      <c r="I3" s="707"/>
      <c r="J3" s="706"/>
      <c r="K3" s="698"/>
      <c r="L3" s="699"/>
      <c r="M3" s="697"/>
      <c r="N3" s="698"/>
      <c r="O3" s="699"/>
      <c r="P3" s="687"/>
      <c r="Q3" s="18"/>
      <c r="R3" s="22" t="s">
        <v>468</v>
      </c>
      <c r="S3" s="23" t="s">
        <v>374</v>
      </c>
      <c r="T3" s="23" t="s">
        <v>72</v>
      </c>
      <c r="U3" s="23" t="s">
        <v>449</v>
      </c>
      <c r="V3" s="23" t="s">
        <v>444</v>
      </c>
      <c r="W3" s="23" t="s">
        <v>452</v>
      </c>
      <c r="X3" s="24" t="s">
        <v>75</v>
      </c>
      <c r="Y3" s="474" t="s">
        <v>39</v>
      </c>
      <c r="Z3" s="726" t="s">
        <v>113</v>
      </c>
      <c r="AA3" s="22" t="s">
        <v>67</v>
      </c>
      <c r="AB3" s="382" t="s">
        <v>73</v>
      </c>
      <c r="AC3" s="23" t="s">
        <v>69</v>
      </c>
      <c r="AD3" s="23" t="s">
        <v>445</v>
      </c>
      <c r="AE3" s="23" t="s">
        <v>71</v>
      </c>
      <c r="AF3" s="23" t="s">
        <v>40</v>
      </c>
      <c r="AG3" s="24" t="s">
        <v>363</v>
      </c>
      <c r="AH3" s="15"/>
    </row>
    <row r="4" spans="1:34" ht="66.75" customHeight="1">
      <c r="A4" s="25"/>
      <c r="B4" s="721" t="str">
        <f>CONCATENATE("Année scolaire : ",Garde!C11)</f>
        <v>Année scolaire : 2026-2027</v>
      </c>
      <c r="C4" s="722"/>
      <c r="D4" s="723"/>
      <c r="E4" s="716" t="s">
        <v>55</v>
      </c>
      <c r="F4" s="717"/>
      <c r="G4" s="26" t="s">
        <v>356</v>
      </c>
      <c r="H4" s="27" t="s">
        <v>457</v>
      </c>
      <c r="I4" s="409" t="s">
        <v>456</v>
      </c>
      <c r="J4" s="28" t="s">
        <v>5</v>
      </c>
      <c r="K4" s="29" t="s">
        <v>6</v>
      </c>
      <c r="L4" s="30" t="s">
        <v>7</v>
      </c>
      <c r="M4" s="28" t="s">
        <v>5</v>
      </c>
      <c r="N4" s="29" t="s">
        <v>6</v>
      </c>
      <c r="O4" s="30" t="s">
        <v>7</v>
      </c>
      <c r="P4" s="31"/>
      <c r="Q4" s="18"/>
      <c r="R4" s="32" t="s">
        <v>458</v>
      </c>
      <c r="S4" s="33" t="s">
        <v>447</v>
      </c>
      <c r="T4" s="33" t="s">
        <v>448</v>
      </c>
      <c r="U4" s="33" t="s">
        <v>450</v>
      </c>
      <c r="V4" s="33" t="s">
        <v>451</v>
      </c>
      <c r="W4" s="33" t="s">
        <v>453</v>
      </c>
      <c r="X4" s="34" t="s">
        <v>454</v>
      </c>
      <c r="Y4" s="475" t="s">
        <v>41</v>
      </c>
      <c r="Z4" s="726"/>
      <c r="AA4" s="32" t="s">
        <v>446</v>
      </c>
      <c r="AB4" s="33" t="s">
        <v>459</v>
      </c>
      <c r="AC4" s="33" t="s">
        <v>460</v>
      </c>
      <c r="AD4" s="33" t="s">
        <v>461</v>
      </c>
      <c r="AE4" s="33" t="s">
        <v>462</v>
      </c>
      <c r="AF4" s="33" t="s">
        <v>463</v>
      </c>
      <c r="AG4" s="34" t="s">
        <v>464</v>
      </c>
      <c r="AH4" s="15"/>
    </row>
    <row r="5" spans="1:34" ht="11.85" customHeight="1" thickBot="1">
      <c r="A5" s="18"/>
      <c r="B5" s="35" t="s">
        <v>8</v>
      </c>
      <c r="C5" s="36" t="s">
        <v>9</v>
      </c>
      <c r="D5" s="37" t="s">
        <v>10</v>
      </c>
      <c r="E5" s="708" t="s">
        <v>11</v>
      </c>
      <c r="F5" s="709"/>
      <c r="G5" s="38" t="s">
        <v>12</v>
      </c>
      <c r="H5" s="39" t="s">
        <v>13</v>
      </c>
      <c r="I5" s="40" t="s">
        <v>14</v>
      </c>
      <c r="J5" s="41" t="s">
        <v>15</v>
      </c>
      <c r="K5" s="42" t="s">
        <v>16</v>
      </c>
      <c r="L5" s="43" t="s">
        <v>17</v>
      </c>
      <c r="M5" s="41" t="s">
        <v>18</v>
      </c>
      <c r="N5" s="42" t="s">
        <v>19</v>
      </c>
      <c r="O5" s="43" t="s">
        <v>20</v>
      </c>
      <c r="P5" s="44" t="s">
        <v>21</v>
      </c>
      <c r="Q5" s="18"/>
      <c r="R5" s="45" t="s">
        <v>57</v>
      </c>
      <c r="S5" s="46" t="s">
        <v>42</v>
      </c>
      <c r="T5" s="46" t="s">
        <v>43</v>
      </c>
      <c r="U5" s="46" t="s">
        <v>44</v>
      </c>
      <c r="V5" s="41" t="s">
        <v>45</v>
      </c>
      <c r="W5" s="41" t="s">
        <v>46</v>
      </c>
      <c r="X5" s="47" t="s">
        <v>47</v>
      </c>
      <c r="Y5" s="476" t="s">
        <v>48</v>
      </c>
      <c r="Z5" s="726"/>
      <c r="AA5" s="45" t="s">
        <v>49</v>
      </c>
      <c r="AB5" s="46" t="s">
        <v>50</v>
      </c>
      <c r="AC5" s="46" t="s">
        <v>51</v>
      </c>
      <c r="AD5" s="46" t="s">
        <v>52</v>
      </c>
      <c r="AE5" s="46" t="s">
        <v>53</v>
      </c>
      <c r="AF5" s="46" t="s">
        <v>54</v>
      </c>
      <c r="AG5" s="47" t="s">
        <v>329</v>
      </c>
      <c r="AH5" s="15"/>
    </row>
    <row r="6" spans="1:34" ht="24" customHeight="1" thickTop="1" thickBot="1">
      <c r="A6" s="18"/>
      <c r="B6" s="48"/>
      <c r="C6" s="49"/>
      <c r="D6" s="718" t="s">
        <v>22</v>
      </c>
      <c r="E6" s="719"/>
      <c r="F6" s="719"/>
      <c r="G6" s="720"/>
      <c r="H6" s="50">
        <f>'8'!H22</f>
        <v>0</v>
      </c>
      <c r="I6" s="51">
        <f>'8'!I22</f>
        <v>0</v>
      </c>
      <c r="J6" s="52">
        <f>'8'!J22</f>
        <v>0</v>
      </c>
      <c r="K6" s="53">
        <f>'8'!K22</f>
        <v>0</v>
      </c>
      <c r="L6" s="418">
        <f>'8'!L22</f>
        <v>0</v>
      </c>
      <c r="M6" s="54">
        <f>'8'!M22</f>
        <v>0</v>
      </c>
      <c r="N6" s="53">
        <f>'8'!N22</f>
        <v>0</v>
      </c>
      <c r="O6" s="419">
        <f>'8'!O22</f>
        <v>0</v>
      </c>
      <c r="P6" s="55">
        <f>SUM(L6+O6)</f>
        <v>0</v>
      </c>
      <c r="Q6" s="18"/>
      <c r="R6" s="261">
        <f>'8'!R22</f>
        <v>0</v>
      </c>
      <c r="S6" s="262">
        <f>'8'!S22</f>
        <v>0</v>
      </c>
      <c r="T6" s="262">
        <f>'8'!T22</f>
        <v>0</v>
      </c>
      <c r="U6" s="262">
        <f>'8'!U22</f>
        <v>0</v>
      </c>
      <c r="V6" s="262">
        <f>'8'!V22</f>
        <v>0</v>
      </c>
      <c r="W6" s="262">
        <f>'8'!W22</f>
        <v>0</v>
      </c>
      <c r="X6" s="263">
        <f>'8'!X22</f>
        <v>0</v>
      </c>
      <c r="Y6" s="51">
        <f>'8'!Y22</f>
        <v>0</v>
      </c>
      <c r="Z6" s="726"/>
      <c r="AA6" s="261">
        <f>'8'!AA22</f>
        <v>0</v>
      </c>
      <c r="AB6" s="262">
        <f>'8'!AB22</f>
        <v>0</v>
      </c>
      <c r="AC6" s="262">
        <f>'8'!AC22</f>
        <v>0</v>
      </c>
      <c r="AD6" s="262">
        <f>'8'!AD22</f>
        <v>0</v>
      </c>
      <c r="AE6" s="262">
        <f>'8'!AE22</f>
        <v>0</v>
      </c>
      <c r="AF6" s="262">
        <f>'8'!AF22</f>
        <v>0</v>
      </c>
      <c r="AG6" s="263">
        <f>'8'!AG22</f>
        <v>0</v>
      </c>
      <c r="AH6" s="15"/>
    </row>
    <row r="7" spans="1:34" ht="23.1" customHeight="1" thickTop="1">
      <c r="A7" s="63" t="s">
        <v>23</v>
      </c>
      <c r="B7" s="64">
        <f>'8'!B21+1</f>
        <v>121</v>
      </c>
      <c r="C7" s="521"/>
      <c r="D7" s="122"/>
      <c r="E7" s="733"/>
      <c r="F7" s="734"/>
      <c r="G7" s="123"/>
      <c r="H7" s="124"/>
      <c r="I7" s="125"/>
      <c r="J7" s="126"/>
      <c r="K7" s="127"/>
      <c r="L7" s="72">
        <f t="shared" ref="L7:L21" si="0">L6+J7-K7</f>
        <v>0</v>
      </c>
      <c r="M7" s="133"/>
      <c r="N7" s="127"/>
      <c r="O7" s="74">
        <f t="shared" ref="O7:O21" si="1">O6+M7-N7</f>
        <v>0</v>
      </c>
      <c r="P7" s="75">
        <f t="shared" ref="P7:P21" si="2">L7+O7</f>
        <v>0</v>
      </c>
      <c r="Q7" s="63" t="s">
        <v>23</v>
      </c>
      <c r="R7" s="264"/>
      <c r="S7" s="265"/>
      <c r="T7" s="265"/>
      <c r="U7" s="265"/>
      <c r="V7" s="265"/>
      <c r="W7" s="265"/>
      <c r="X7" s="266"/>
      <c r="Y7" s="125"/>
      <c r="Z7" s="79" t="str">
        <f t="shared" ref="Z7:Z21" si="3">IF(H7+I7+J7+K7+M7+N7=0," ",IF(OR(AND(H7&lt;&gt;0,I7=0,J7+M7+SUM(AA7:AG7)=H7),AND(I7&lt;&gt;0,H7=0,K7+N7=I7),AND(H7=0,I7=0,K7+N7&lt;&gt;0,K7+N7=SUM(AA7:AG7)),AND(H7=0,I7=0,J7+M7&lt;&gt;0,J7+M7=SUM(R7:Y7)),AND(H7=0,I7=0,M7=0,N7&lt;&gt;0,N7=J7),AND(H7=0,I7=0,M7&lt;&gt;0,N7=0,M7=K7)),"ok","??"))</f>
        <v xml:space="preserve"> </v>
      </c>
      <c r="AA7" s="264"/>
      <c r="AB7" s="265"/>
      <c r="AC7" s="265"/>
      <c r="AD7" s="265"/>
      <c r="AE7" s="265"/>
      <c r="AF7" s="265"/>
      <c r="AG7" s="266"/>
      <c r="AH7" s="15"/>
    </row>
    <row r="8" spans="1:34" ht="23.1" customHeight="1">
      <c r="A8" s="63" t="s">
        <v>24</v>
      </c>
      <c r="B8" s="64">
        <f>B7+1</f>
        <v>122</v>
      </c>
      <c r="C8" s="521"/>
      <c r="D8" s="128"/>
      <c r="E8" s="729"/>
      <c r="F8" s="730"/>
      <c r="G8" s="129"/>
      <c r="H8" s="124"/>
      <c r="I8" s="125"/>
      <c r="J8" s="126"/>
      <c r="K8" s="127"/>
      <c r="L8" s="72">
        <f t="shared" si="0"/>
        <v>0</v>
      </c>
      <c r="M8" s="133"/>
      <c r="N8" s="127"/>
      <c r="O8" s="74">
        <f t="shared" si="1"/>
        <v>0</v>
      </c>
      <c r="P8" s="75">
        <f t="shared" si="2"/>
        <v>0</v>
      </c>
      <c r="Q8" s="63" t="s">
        <v>24</v>
      </c>
      <c r="R8" s="267"/>
      <c r="S8" s="268"/>
      <c r="T8" s="269"/>
      <c r="U8" s="269"/>
      <c r="V8" s="269"/>
      <c r="W8" s="270"/>
      <c r="X8" s="273"/>
      <c r="Y8" s="125"/>
      <c r="Z8" s="79" t="str">
        <f t="shared" si="3"/>
        <v xml:space="preserve"> </v>
      </c>
      <c r="AA8" s="267"/>
      <c r="AB8" s="269"/>
      <c r="AC8" s="269"/>
      <c r="AD8" s="269"/>
      <c r="AE8" s="269"/>
      <c r="AF8" s="269"/>
      <c r="AG8" s="273"/>
      <c r="AH8" s="15"/>
    </row>
    <row r="9" spans="1:34" ht="23.1" customHeight="1">
      <c r="A9" s="63" t="s">
        <v>25</v>
      </c>
      <c r="B9" s="64">
        <f t="shared" ref="B9:B21" si="4">B8+1</f>
        <v>123</v>
      </c>
      <c r="C9" s="521"/>
      <c r="D9" s="128"/>
      <c r="E9" s="729"/>
      <c r="F9" s="730"/>
      <c r="G9" s="123"/>
      <c r="H9" s="124"/>
      <c r="I9" s="125"/>
      <c r="J9" s="126"/>
      <c r="K9" s="127"/>
      <c r="L9" s="72">
        <f t="shared" si="0"/>
        <v>0</v>
      </c>
      <c r="M9" s="133"/>
      <c r="N9" s="127"/>
      <c r="O9" s="74">
        <f t="shared" si="1"/>
        <v>0</v>
      </c>
      <c r="P9" s="75">
        <f t="shared" si="2"/>
        <v>0</v>
      </c>
      <c r="Q9" s="63" t="s">
        <v>25</v>
      </c>
      <c r="R9" s="264"/>
      <c r="S9" s="271"/>
      <c r="T9" s="265"/>
      <c r="U9" s="265"/>
      <c r="V9" s="265"/>
      <c r="W9" s="133"/>
      <c r="X9" s="266"/>
      <c r="Y9" s="125"/>
      <c r="Z9" s="79" t="str">
        <f t="shared" si="3"/>
        <v xml:space="preserve"> </v>
      </c>
      <c r="AA9" s="264"/>
      <c r="AB9" s="265"/>
      <c r="AC9" s="265"/>
      <c r="AD9" s="265"/>
      <c r="AE9" s="265"/>
      <c r="AF9" s="265"/>
      <c r="AG9" s="266"/>
      <c r="AH9" s="15"/>
    </row>
    <row r="10" spans="1:34" ht="23.1" customHeight="1">
      <c r="A10" s="63" t="s">
        <v>26</v>
      </c>
      <c r="B10" s="64">
        <f t="shared" si="4"/>
        <v>124</v>
      </c>
      <c r="C10" s="521"/>
      <c r="D10" s="128"/>
      <c r="E10" s="729"/>
      <c r="F10" s="730"/>
      <c r="G10" s="129"/>
      <c r="H10" s="124"/>
      <c r="I10" s="125"/>
      <c r="J10" s="126"/>
      <c r="K10" s="127"/>
      <c r="L10" s="72">
        <f t="shared" si="0"/>
        <v>0</v>
      </c>
      <c r="M10" s="133"/>
      <c r="N10" s="127"/>
      <c r="O10" s="74">
        <f t="shared" si="1"/>
        <v>0</v>
      </c>
      <c r="P10" s="75">
        <f t="shared" si="2"/>
        <v>0</v>
      </c>
      <c r="Q10" s="63" t="s">
        <v>26</v>
      </c>
      <c r="R10" s="264"/>
      <c r="S10" s="271"/>
      <c r="T10" s="265"/>
      <c r="U10" s="265"/>
      <c r="V10" s="265"/>
      <c r="W10" s="133"/>
      <c r="X10" s="266"/>
      <c r="Y10" s="125"/>
      <c r="Z10" s="79" t="str">
        <f t="shared" si="3"/>
        <v xml:space="preserve"> </v>
      </c>
      <c r="AA10" s="264"/>
      <c r="AB10" s="265"/>
      <c r="AC10" s="265"/>
      <c r="AD10" s="265"/>
      <c r="AE10" s="265"/>
      <c r="AF10" s="265"/>
      <c r="AG10" s="266"/>
      <c r="AH10" s="15"/>
    </row>
    <row r="11" spans="1:34" ht="23.1" customHeight="1">
      <c r="A11" s="63" t="s">
        <v>27</v>
      </c>
      <c r="B11" s="64">
        <f t="shared" si="4"/>
        <v>125</v>
      </c>
      <c r="C11" s="521"/>
      <c r="D11" s="128"/>
      <c r="E11" s="729"/>
      <c r="F11" s="730"/>
      <c r="G11" s="123"/>
      <c r="H11" s="124"/>
      <c r="I11" s="125"/>
      <c r="J11" s="126"/>
      <c r="K11" s="127"/>
      <c r="L11" s="72">
        <f t="shared" si="0"/>
        <v>0</v>
      </c>
      <c r="M11" s="133"/>
      <c r="N11" s="127"/>
      <c r="O11" s="74">
        <f t="shared" si="1"/>
        <v>0</v>
      </c>
      <c r="P11" s="75">
        <f t="shared" si="2"/>
        <v>0</v>
      </c>
      <c r="Q11" s="63" t="s">
        <v>27</v>
      </c>
      <c r="R11" s="264"/>
      <c r="S11" s="271"/>
      <c r="T11" s="265"/>
      <c r="U11" s="265"/>
      <c r="V11" s="265"/>
      <c r="W11" s="133"/>
      <c r="X11" s="266"/>
      <c r="Y11" s="125"/>
      <c r="Z11" s="79" t="str">
        <f t="shared" si="3"/>
        <v xml:space="preserve"> </v>
      </c>
      <c r="AA11" s="264"/>
      <c r="AB11" s="265"/>
      <c r="AC11" s="265"/>
      <c r="AD11" s="265"/>
      <c r="AE11" s="265"/>
      <c r="AF11" s="265"/>
      <c r="AG11" s="266"/>
      <c r="AH11" s="15"/>
    </row>
    <row r="12" spans="1:34" ht="23.1" customHeight="1">
      <c r="A12" s="63" t="s">
        <v>28</v>
      </c>
      <c r="B12" s="64">
        <f t="shared" si="4"/>
        <v>126</v>
      </c>
      <c r="C12" s="521"/>
      <c r="D12" s="130"/>
      <c r="E12" s="729"/>
      <c r="F12" s="730"/>
      <c r="G12" s="131"/>
      <c r="H12" s="124"/>
      <c r="I12" s="125"/>
      <c r="J12" s="126"/>
      <c r="K12" s="127"/>
      <c r="L12" s="72">
        <f t="shared" si="0"/>
        <v>0</v>
      </c>
      <c r="M12" s="133"/>
      <c r="N12" s="127"/>
      <c r="O12" s="74">
        <f t="shared" si="1"/>
        <v>0</v>
      </c>
      <c r="P12" s="75">
        <f t="shared" si="2"/>
        <v>0</v>
      </c>
      <c r="Q12" s="63" t="s">
        <v>28</v>
      </c>
      <c r="R12" s="264"/>
      <c r="S12" s="271"/>
      <c r="T12" s="265"/>
      <c r="U12" s="265"/>
      <c r="V12" s="265"/>
      <c r="W12" s="133"/>
      <c r="X12" s="266"/>
      <c r="Y12" s="125"/>
      <c r="Z12" s="79" t="str">
        <f t="shared" si="3"/>
        <v xml:space="preserve"> </v>
      </c>
      <c r="AA12" s="264"/>
      <c r="AB12" s="265"/>
      <c r="AC12" s="265"/>
      <c r="AD12" s="265"/>
      <c r="AE12" s="265"/>
      <c r="AF12" s="265"/>
      <c r="AG12" s="266"/>
      <c r="AH12" s="15"/>
    </row>
    <row r="13" spans="1:34" ht="23.1" customHeight="1">
      <c r="A13" s="63" t="s">
        <v>29</v>
      </c>
      <c r="B13" s="64">
        <f t="shared" si="4"/>
        <v>127</v>
      </c>
      <c r="C13" s="521"/>
      <c r="D13" s="128"/>
      <c r="E13" s="729"/>
      <c r="F13" s="730"/>
      <c r="G13" s="123"/>
      <c r="H13" s="124"/>
      <c r="I13" s="125"/>
      <c r="J13" s="126"/>
      <c r="K13" s="127"/>
      <c r="L13" s="72">
        <f t="shared" si="0"/>
        <v>0</v>
      </c>
      <c r="M13" s="133"/>
      <c r="N13" s="127"/>
      <c r="O13" s="74">
        <f t="shared" si="1"/>
        <v>0</v>
      </c>
      <c r="P13" s="75">
        <f t="shared" si="2"/>
        <v>0</v>
      </c>
      <c r="Q13" s="63" t="s">
        <v>29</v>
      </c>
      <c r="R13" s="264"/>
      <c r="S13" s="271"/>
      <c r="T13" s="265"/>
      <c r="U13" s="265"/>
      <c r="V13" s="265"/>
      <c r="W13" s="133"/>
      <c r="X13" s="266"/>
      <c r="Y13" s="125"/>
      <c r="Z13" s="79" t="str">
        <f t="shared" si="3"/>
        <v xml:space="preserve"> </v>
      </c>
      <c r="AA13" s="264"/>
      <c r="AB13" s="265"/>
      <c r="AC13" s="265"/>
      <c r="AD13" s="265"/>
      <c r="AE13" s="265"/>
      <c r="AF13" s="265"/>
      <c r="AG13" s="266"/>
      <c r="AH13" s="15"/>
    </row>
    <row r="14" spans="1:34" ht="23.1" customHeight="1">
      <c r="A14" s="63" t="s">
        <v>30</v>
      </c>
      <c r="B14" s="64">
        <f t="shared" si="4"/>
        <v>128</v>
      </c>
      <c r="C14" s="521"/>
      <c r="D14" s="128"/>
      <c r="E14" s="729"/>
      <c r="F14" s="730"/>
      <c r="G14" s="131"/>
      <c r="H14" s="124"/>
      <c r="I14" s="125"/>
      <c r="J14" s="126"/>
      <c r="K14" s="127"/>
      <c r="L14" s="72">
        <f t="shared" si="0"/>
        <v>0</v>
      </c>
      <c r="M14" s="133"/>
      <c r="N14" s="127"/>
      <c r="O14" s="74">
        <f t="shared" si="1"/>
        <v>0</v>
      </c>
      <c r="P14" s="75">
        <f t="shared" si="2"/>
        <v>0</v>
      </c>
      <c r="Q14" s="63" t="s">
        <v>30</v>
      </c>
      <c r="R14" s="264"/>
      <c r="S14" s="271"/>
      <c r="T14" s="265"/>
      <c r="U14" s="265"/>
      <c r="V14" s="265"/>
      <c r="W14" s="133"/>
      <c r="X14" s="266"/>
      <c r="Y14" s="125"/>
      <c r="Z14" s="79" t="str">
        <f t="shared" si="3"/>
        <v xml:space="preserve"> </v>
      </c>
      <c r="AA14" s="264"/>
      <c r="AB14" s="265"/>
      <c r="AC14" s="265"/>
      <c r="AD14" s="265"/>
      <c r="AE14" s="265"/>
      <c r="AF14" s="265"/>
      <c r="AG14" s="266"/>
      <c r="AH14" s="15"/>
    </row>
    <row r="15" spans="1:34" ht="23.1" customHeight="1">
      <c r="A15" s="63" t="s">
        <v>31</v>
      </c>
      <c r="B15" s="64">
        <f t="shared" si="4"/>
        <v>129</v>
      </c>
      <c r="C15" s="521"/>
      <c r="D15" s="128"/>
      <c r="E15" s="729"/>
      <c r="F15" s="730"/>
      <c r="G15" s="123"/>
      <c r="H15" s="124"/>
      <c r="I15" s="125"/>
      <c r="J15" s="126"/>
      <c r="K15" s="127"/>
      <c r="L15" s="72">
        <f t="shared" si="0"/>
        <v>0</v>
      </c>
      <c r="M15" s="133"/>
      <c r="N15" s="127"/>
      <c r="O15" s="74">
        <f t="shared" si="1"/>
        <v>0</v>
      </c>
      <c r="P15" s="75">
        <f t="shared" si="2"/>
        <v>0</v>
      </c>
      <c r="Q15" s="63" t="s">
        <v>31</v>
      </c>
      <c r="R15" s="264"/>
      <c r="S15" s="271"/>
      <c r="T15" s="265"/>
      <c r="U15" s="265"/>
      <c r="V15" s="265"/>
      <c r="W15" s="133"/>
      <c r="X15" s="266"/>
      <c r="Y15" s="125"/>
      <c r="Z15" s="79" t="str">
        <f t="shared" si="3"/>
        <v xml:space="preserve"> </v>
      </c>
      <c r="AA15" s="264"/>
      <c r="AB15" s="265"/>
      <c r="AC15" s="265"/>
      <c r="AD15" s="265"/>
      <c r="AE15" s="265"/>
      <c r="AF15" s="265"/>
      <c r="AG15" s="266"/>
      <c r="AH15" s="15"/>
    </row>
    <row r="16" spans="1:34" ht="23.1" customHeight="1">
      <c r="A16" s="63" t="s">
        <v>32</v>
      </c>
      <c r="B16" s="64">
        <f t="shared" si="4"/>
        <v>130</v>
      </c>
      <c r="C16" s="521"/>
      <c r="D16" s="128"/>
      <c r="E16" s="729"/>
      <c r="F16" s="730"/>
      <c r="G16" s="131"/>
      <c r="H16" s="124"/>
      <c r="I16" s="125"/>
      <c r="J16" s="126"/>
      <c r="K16" s="127"/>
      <c r="L16" s="72">
        <f t="shared" si="0"/>
        <v>0</v>
      </c>
      <c r="M16" s="133"/>
      <c r="N16" s="127"/>
      <c r="O16" s="74">
        <f t="shared" si="1"/>
        <v>0</v>
      </c>
      <c r="P16" s="75">
        <f t="shared" si="2"/>
        <v>0</v>
      </c>
      <c r="Q16" s="63" t="s">
        <v>32</v>
      </c>
      <c r="R16" s="264"/>
      <c r="S16" s="271"/>
      <c r="T16" s="265"/>
      <c r="U16" s="265"/>
      <c r="V16" s="265"/>
      <c r="W16" s="133"/>
      <c r="X16" s="266"/>
      <c r="Y16" s="125"/>
      <c r="Z16" s="79" t="str">
        <f t="shared" si="3"/>
        <v xml:space="preserve"> </v>
      </c>
      <c r="AA16" s="264"/>
      <c r="AB16" s="265"/>
      <c r="AC16" s="265"/>
      <c r="AD16" s="265"/>
      <c r="AE16" s="265"/>
      <c r="AF16" s="265"/>
      <c r="AG16" s="266"/>
      <c r="AH16" s="15"/>
    </row>
    <row r="17" spans="1:34" ht="23.1" customHeight="1">
      <c r="A17" s="63" t="s">
        <v>33</v>
      </c>
      <c r="B17" s="64">
        <f t="shared" si="4"/>
        <v>131</v>
      </c>
      <c r="C17" s="521"/>
      <c r="D17" s="128"/>
      <c r="E17" s="729"/>
      <c r="F17" s="730"/>
      <c r="G17" s="123"/>
      <c r="H17" s="124"/>
      <c r="I17" s="125"/>
      <c r="J17" s="126"/>
      <c r="K17" s="127"/>
      <c r="L17" s="72">
        <f t="shared" si="0"/>
        <v>0</v>
      </c>
      <c r="M17" s="133"/>
      <c r="N17" s="127"/>
      <c r="O17" s="74">
        <f t="shared" si="1"/>
        <v>0</v>
      </c>
      <c r="P17" s="75">
        <f t="shared" si="2"/>
        <v>0</v>
      </c>
      <c r="Q17" s="63" t="s">
        <v>33</v>
      </c>
      <c r="R17" s="264"/>
      <c r="S17" s="271"/>
      <c r="T17" s="265"/>
      <c r="U17" s="265"/>
      <c r="V17" s="265"/>
      <c r="W17" s="133"/>
      <c r="X17" s="266"/>
      <c r="Y17" s="125"/>
      <c r="Z17" s="79" t="str">
        <f t="shared" si="3"/>
        <v xml:space="preserve"> </v>
      </c>
      <c r="AA17" s="264"/>
      <c r="AB17" s="265"/>
      <c r="AC17" s="265"/>
      <c r="AD17" s="265"/>
      <c r="AE17" s="265"/>
      <c r="AF17" s="265"/>
      <c r="AG17" s="266"/>
      <c r="AH17" s="15"/>
    </row>
    <row r="18" spans="1:34" ht="23.1" customHeight="1">
      <c r="A18" s="63" t="s">
        <v>34</v>
      </c>
      <c r="B18" s="64">
        <f t="shared" si="4"/>
        <v>132</v>
      </c>
      <c r="C18" s="521"/>
      <c r="D18" s="128"/>
      <c r="E18" s="729"/>
      <c r="F18" s="730"/>
      <c r="G18" s="131"/>
      <c r="H18" s="124"/>
      <c r="I18" s="125"/>
      <c r="J18" s="126"/>
      <c r="K18" s="127"/>
      <c r="L18" s="72">
        <f t="shared" si="0"/>
        <v>0</v>
      </c>
      <c r="M18" s="133"/>
      <c r="N18" s="127"/>
      <c r="O18" s="74">
        <f t="shared" si="1"/>
        <v>0</v>
      </c>
      <c r="P18" s="75">
        <f t="shared" si="2"/>
        <v>0</v>
      </c>
      <c r="Q18" s="63" t="s">
        <v>34</v>
      </c>
      <c r="R18" s="264"/>
      <c r="S18" s="271"/>
      <c r="T18" s="265"/>
      <c r="U18" s="265"/>
      <c r="V18" s="265"/>
      <c r="W18" s="133"/>
      <c r="X18" s="266"/>
      <c r="Y18" s="125"/>
      <c r="Z18" s="79" t="str">
        <f t="shared" si="3"/>
        <v xml:space="preserve"> </v>
      </c>
      <c r="AA18" s="264"/>
      <c r="AB18" s="265"/>
      <c r="AC18" s="265"/>
      <c r="AD18" s="265"/>
      <c r="AE18" s="265"/>
      <c r="AF18" s="265"/>
      <c r="AG18" s="266"/>
      <c r="AH18" s="15"/>
    </row>
    <row r="19" spans="1:34" ht="23.1" customHeight="1">
      <c r="A19" s="63" t="s">
        <v>35</v>
      </c>
      <c r="B19" s="64">
        <f t="shared" si="4"/>
        <v>133</v>
      </c>
      <c r="C19" s="521"/>
      <c r="D19" s="128"/>
      <c r="E19" s="729"/>
      <c r="F19" s="730"/>
      <c r="G19" s="123"/>
      <c r="H19" s="124"/>
      <c r="I19" s="125"/>
      <c r="J19" s="126"/>
      <c r="K19" s="127"/>
      <c r="L19" s="72">
        <f t="shared" si="0"/>
        <v>0</v>
      </c>
      <c r="M19" s="133"/>
      <c r="N19" s="127"/>
      <c r="O19" s="74">
        <f t="shared" si="1"/>
        <v>0</v>
      </c>
      <c r="P19" s="75">
        <f t="shared" si="2"/>
        <v>0</v>
      </c>
      <c r="Q19" s="63" t="s">
        <v>35</v>
      </c>
      <c r="R19" s="264"/>
      <c r="S19" s="271"/>
      <c r="T19" s="265"/>
      <c r="U19" s="265"/>
      <c r="V19" s="265"/>
      <c r="W19" s="133"/>
      <c r="X19" s="266"/>
      <c r="Y19" s="125"/>
      <c r="Z19" s="79" t="str">
        <f t="shared" si="3"/>
        <v xml:space="preserve"> </v>
      </c>
      <c r="AA19" s="264"/>
      <c r="AB19" s="265"/>
      <c r="AC19" s="265"/>
      <c r="AD19" s="265"/>
      <c r="AE19" s="265"/>
      <c r="AF19" s="265"/>
      <c r="AG19" s="266"/>
      <c r="AH19" s="15"/>
    </row>
    <row r="20" spans="1:34" ht="23.1" customHeight="1">
      <c r="A20" s="63" t="s">
        <v>36</v>
      </c>
      <c r="B20" s="64">
        <f t="shared" si="4"/>
        <v>134</v>
      </c>
      <c r="C20" s="521"/>
      <c r="D20" s="132"/>
      <c r="E20" s="729"/>
      <c r="F20" s="730"/>
      <c r="G20" s="131"/>
      <c r="H20" s="124"/>
      <c r="I20" s="125"/>
      <c r="J20" s="126"/>
      <c r="K20" s="127"/>
      <c r="L20" s="72">
        <f t="shared" si="0"/>
        <v>0</v>
      </c>
      <c r="M20" s="133"/>
      <c r="N20" s="127"/>
      <c r="O20" s="74">
        <f t="shared" si="1"/>
        <v>0</v>
      </c>
      <c r="P20" s="75">
        <f t="shared" si="2"/>
        <v>0</v>
      </c>
      <c r="Q20" s="63" t="s">
        <v>36</v>
      </c>
      <c r="R20" s="264"/>
      <c r="S20" s="271"/>
      <c r="T20" s="265"/>
      <c r="U20" s="265"/>
      <c r="V20" s="265"/>
      <c r="W20" s="133"/>
      <c r="X20" s="266"/>
      <c r="Y20" s="125"/>
      <c r="Z20" s="79" t="str">
        <f t="shared" si="3"/>
        <v xml:space="preserve"> </v>
      </c>
      <c r="AA20" s="264"/>
      <c r="AB20" s="265"/>
      <c r="AC20" s="265"/>
      <c r="AD20" s="265"/>
      <c r="AE20" s="265"/>
      <c r="AF20" s="265"/>
      <c r="AG20" s="266"/>
      <c r="AH20" s="15"/>
    </row>
    <row r="21" spans="1:34" ht="23.1" customHeight="1" thickBot="1">
      <c r="A21" s="63" t="s">
        <v>37</v>
      </c>
      <c r="B21" s="64">
        <f t="shared" si="4"/>
        <v>135</v>
      </c>
      <c r="C21" s="521"/>
      <c r="D21" s="274"/>
      <c r="E21" s="727"/>
      <c r="F21" s="728"/>
      <c r="G21" s="123"/>
      <c r="H21" s="124"/>
      <c r="I21" s="125"/>
      <c r="J21" s="126"/>
      <c r="K21" s="127"/>
      <c r="L21" s="72">
        <f t="shared" si="0"/>
        <v>0</v>
      </c>
      <c r="M21" s="133"/>
      <c r="N21" s="127"/>
      <c r="O21" s="74">
        <f t="shared" si="1"/>
        <v>0</v>
      </c>
      <c r="P21" s="75">
        <f t="shared" si="2"/>
        <v>0</v>
      </c>
      <c r="Q21" s="63" t="s">
        <v>37</v>
      </c>
      <c r="R21" s="264"/>
      <c r="S21" s="271"/>
      <c r="T21" s="265"/>
      <c r="U21" s="265"/>
      <c r="V21" s="265"/>
      <c r="W21" s="133"/>
      <c r="X21" s="266"/>
      <c r="Y21" s="125"/>
      <c r="Z21" s="79" t="str">
        <f t="shared" si="3"/>
        <v xml:space="preserve"> </v>
      </c>
      <c r="AA21" s="264"/>
      <c r="AB21" s="265"/>
      <c r="AC21" s="265"/>
      <c r="AD21" s="265"/>
      <c r="AE21" s="265"/>
      <c r="AF21" s="265"/>
      <c r="AG21" s="266"/>
      <c r="AH21" s="15"/>
    </row>
    <row r="22" spans="1:34" ht="24" customHeight="1" thickTop="1" thickBot="1">
      <c r="A22" s="18"/>
      <c r="B22" s="731" t="s">
        <v>261</v>
      </c>
      <c r="C22" s="732"/>
      <c r="D22" s="100"/>
      <c r="E22" s="99"/>
      <c r="F22" s="100" t="s">
        <v>38</v>
      </c>
      <c r="G22" s="101"/>
      <c r="H22" s="102">
        <f>SUM(H6:H21)</f>
        <v>0</v>
      </c>
      <c r="I22" s="102">
        <f>SUM(I6:I21)</f>
        <v>0</v>
      </c>
      <c r="J22" s="102">
        <f>SUM(J6:J21)</f>
        <v>0</v>
      </c>
      <c r="K22" s="102">
        <f>SUM(K6:K21)</f>
        <v>0</v>
      </c>
      <c r="L22" s="102">
        <f>L21</f>
        <v>0</v>
      </c>
      <c r="M22" s="102">
        <f>SUM(M6:M21)</f>
        <v>0</v>
      </c>
      <c r="N22" s="102">
        <f>SUM(N6:N21)</f>
        <v>0</v>
      </c>
      <c r="O22" s="102">
        <f>O21</f>
        <v>0</v>
      </c>
      <c r="P22" s="103">
        <f>SUM(L22+O22)</f>
        <v>0</v>
      </c>
      <c r="Q22" s="104"/>
      <c r="R22" s="272">
        <f>SUM(R6:R21)</f>
        <v>0</v>
      </c>
      <c r="S22" s="272">
        <f t="shared" ref="S22:Y22" si="5">SUM(S6:S21)</f>
        <v>0</v>
      </c>
      <c r="T22" s="272">
        <f t="shared" si="5"/>
        <v>0</v>
      </c>
      <c r="U22" s="272">
        <f t="shared" si="5"/>
        <v>0</v>
      </c>
      <c r="V22" s="272">
        <f t="shared" si="5"/>
        <v>0</v>
      </c>
      <c r="W22" s="272">
        <f t="shared" si="5"/>
        <v>0</v>
      </c>
      <c r="X22" s="489">
        <f>SUM(X6:X21)</f>
        <v>0</v>
      </c>
      <c r="Y22" s="472">
        <f t="shared" si="5"/>
        <v>0</v>
      </c>
      <c r="Z22" s="106"/>
      <c r="AA22" s="272">
        <f>SUM(AA6:AA21)</f>
        <v>0</v>
      </c>
      <c r="AB22" s="272">
        <f t="shared" ref="AB22:AG22" si="6">SUM(AB6:AB21)</f>
        <v>0</v>
      </c>
      <c r="AC22" s="272">
        <f t="shared" si="6"/>
        <v>0</v>
      </c>
      <c r="AD22" s="272">
        <f t="shared" si="6"/>
        <v>0</v>
      </c>
      <c r="AE22" s="272">
        <f t="shared" si="6"/>
        <v>0</v>
      </c>
      <c r="AF22" s="272">
        <f t="shared" si="6"/>
        <v>0</v>
      </c>
      <c r="AG22" s="489">
        <f t="shared" si="6"/>
        <v>0</v>
      </c>
      <c r="AH22" s="15"/>
    </row>
    <row r="23" spans="1:34" s="488" customFormat="1" ht="15" customHeight="1" thickTop="1">
      <c r="A23" s="480"/>
      <c r="B23" s="481"/>
      <c r="C23" s="481"/>
      <c r="D23" s="482"/>
      <c r="E23" s="483"/>
      <c r="F23" s="482"/>
      <c r="G23" s="483"/>
      <c r="H23" s="484"/>
      <c r="I23" s="484"/>
      <c r="J23" s="484"/>
      <c r="K23" s="484"/>
      <c r="L23" s="484"/>
      <c r="M23" s="484"/>
      <c r="N23" s="484"/>
      <c r="O23" s="484"/>
      <c r="P23" s="484"/>
      <c r="Q23" s="485"/>
      <c r="R23" s="484"/>
      <c r="S23" s="484"/>
      <c r="T23" s="484"/>
      <c r="U23" s="484"/>
      <c r="V23" s="484"/>
      <c r="W23" s="484"/>
      <c r="X23" s="484"/>
      <c r="Y23" s="484"/>
      <c r="Z23" s="486"/>
      <c r="AA23" s="484"/>
      <c r="AB23" s="484"/>
      <c r="AC23" s="484"/>
      <c r="AD23" s="484"/>
      <c r="AE23" s="484"/>
      <c r="AF23" s="484"/>
      <c r="AG23" s="484"/>
      <c r="AH23" s="487"/>
    </row>
    <row r="24" spans="1:34" ht="18" hidden="1" customHeight="1">
      <c r="A24" s="18"/>
      <c r="B24" s="107"/>
      <c r="C24" s="107"/>
      <c r="D24" s="107"/>
      <c r="E24" s="107"/>
      <c r="F24" s="107"/>
      <c r="G24" s="107"/>
      <c r="H24" s="108" t="s">
        <v>111</v>
      </c>
      <c r="I24" s="108" t="s">
        <v>110</v>
      </c>
      <c r="J24" s="107"/>
      <c r="K24" s="107"/>
      <c r="L24" s="107"/>
      <c r="M24" s="107"/>
      <c r="N24" s="107"/>
      <c r="O24" s="107"/>
      <c r="P24" s="107"/>
      <c r="Q24" s="18"/>
      <c r="R24" s="15"/>
      <c r="S24" s="15"/>
      <c r="T24" s="15"/>
      <c r="U24" s="15"/>
      <c r="V24" s="15"/>
      <c r="W24" s="15"/>
      <c r="X24" s="15"/>
      <c r="Y24" s="15"/>
      <c r="Z24" s="60"/>
      <c r="AA24" s="15"/>
      <c r="AB24" s="15"/>
      <c r="AC24" s="15"/>
      <c r="AD24" s="15"/>
      <c r="AE24" s="15"/>
      <c r="AF24" s="15"/>
      <c r="AG24" s="15"/>
      <c r="AH24" s="15"/>
    </row>
    <row r="25" spans="1:34" ht="16.5" customHeight="1">
      <c r="A25" s="18"/>
      <c r="B25" s="61"/>
      <c r="C25" s="61"/>
      <c r="D25" s="109" t="s">
        <v>92</v>
      </c>
      <c r="E25" s="679">
        <f>SUM(J22+M22)</f>
        <v>0</v>
      </c>
      <c r="F25" s="680"/>
      <c r="G25" s="681"/>
      <c r="H25" s="110" t="str">
        <f>"(1)"</f>
        <v>(1)</v>
      </c>
      <c r="I25" s="15"/>
      <c r="J25" s="682" t="s">
        <v>93</v>
      </c>
      <c r="K25" s="677"/>
      <c r="L25" s="677"/>
      <c r="M25" s="679">
        <f>SUM(K22+N22)</f>
        <v>0</v>
      </c>
      <c r="N25" s="680"/>
      <c r="O25" s="681"/>
      <c r="P25" s="110" t="str">
        <f>"(2)"</f>
        <v>(2)</v>
      </c>
      <c r="Q25" s="18"/>
      <c r="R25" s="111"/>
      <c r="S25" s="676" t="s">
        <v>61</v>
      </c>
      <c r="T25" s="677"/>
      <c r="U25" s="678"/>
      <c r="V25" s="674">
        <f>SUM(R22:Y22)</f>
        <v>0</v>
      </c>
      <c r="W25" s="675"/>
      <c r="X25" s="110" t="str">
        <f>"(3)"</f>
        <v>(3)</v>
      </c>
      <c r="Y25" s="110" t="str">
        <f>"(3)"</f>
        <v>(3)</v>
      </c>
      <c r="Z25" s="112"/>
      <c r="AA25" s="113"/>
      <c r="AB25" s="682" t="s">
        <v>62</v>
      </c>
      <c r="AC25" s="677"/>
      <c r="AD25" s="683"/>
      <c r="AE25" s="674">
        <f>SUM(AA22:AG22)</f>
        <v>0</v>
      </c>
      <c r="AF25" s="675"/>
      <c r="AG25" s="110" t="str">
        <f>"(4)"</f>
        <v>(4)</v>
      </c>
      <c r="AH25" s="15"/>
    </row>
    <row r="26" spans="1:34" ht="15" hidden="1" customHeight="1">
      <c r="A26" s="18"/>
      <c r="B26" s="114"/>
      <c r="C26" s="114"/>
      <c r="D26" s="259">
        <f>'8'!D26+IF(G7&lt;&gt;0,J7,0)-IF(G7&lt;&gt;0,K7,0)+IF(G8&lt;&gt;0,J8,0)-IF(G8&lt;&gt;0,K8,0)+IF(G9&lt;&gt;0,J9,0)-IF(G9&lt;&gt;0,K9,0)+IF(G10&lt;&gt;0,J10,0)-IF(G10&lt;&gt;0,K10,0)+IF(G11&lt;&gt;0,J11,0)-IF(G11&lt;&gt;0,K11,0)+IF(G12&lt;&gt;0,J12,0)-IF(G12&lt;&gt;0,K12,0)+IF(G13&lt;&gt;0,J13,0)-IF(G13&lt;&gt;0,K13,0)+IF(G14&lt;&gt;0,J14,0)-IF(G14&lt;&gt;0,K14,0)+IF(G15&lt;&gt;0,J15,0)-IF(G15&lt;&gt;0,K15,0)+IF(G16&lt;&gt;0,J16,0)-IF(G16&lt;&gt;0,K16,0)+IF(G17&lt;&gt;0,J17,0)-IF(G17&lt;&gt;0,K17,0)+IF(G18&lt;&gt;0,J18,0)-IF(G18&lt;&gt;0,K18,0)+IF(G19&lt;&gt;0,J19,0)-IF(G19&lt;&gt;0,K19,0)+IF(G20&lt;&gt;0,J20,0)-IF(G20&lt;&gt;0,K20,0)+IF(G21&lt;&gt;0,J21,0)-IF(G21&lt;&gt;0,K21,0)</f>
        <v>0</v>
      </c>
      <c r="E26" s="684" t="s">
        <v>94</v>
      </c>
      <c r="F26" s="684"/>
      <c r="G26" s="684"/>
      <c r="H26" s="116"/>
      <c r="I26" s="116"/>
      <c r="J26" s="15"/>
      <c r="K26" s="15"/>
      <c r="L26" s="15"/>
      <c r="M26" s="684" t="s">
        <v>95</v>
      </c>
      <c r="N26" s="684"/>
      <c r="O26" s="684"/>
      <c r="P26" s="117"/>
      <c r="Q26" s="18"/>
      <c r="R26" s="18"/>
      <c r="S26" s="18"/>
      <c r="T26" s="118"/>
      <c r="U26" s="118"/>
      <c r="V26" s="685" t="s">
        <v>330</v>
      </c>
      <c r="W26" s="685"/>
      <c r="X26" s="381"/>
      <c r="Y26" s="15"/>
      <c r="Z26" s="119"/>
      <c r="AA26" s="18"/>
      <c r="AB26" s="18"/>
      <c r="AC26" s="18"/>
      <c r="AD26" s="18"/>
      <c r="AE26" s="684" t="s">
        <v>331</v>
      </c>
      <c r="AF26" s="684"/>
      <c r="AG26" s="15"/>
      <c r="AH26" s="15"/>
    </row>
    <row r="27" spans="1:34" ht="15.75" hidden="1">
      <c r="A27" s="15"/>
      <c r="B27" s="713" t="s">
        <v>261</v>
      </c>
      <c r="C27" s="713"/>
      <c r="D27" s="260" t="s">
        <v>361</v>
      </c>
      <c r="E27" s="711">
        <f>'16&gt;'!E27</f>
        <v>0</v>
      </c>
      <c r="F27" s="712"/>
      <c r="G27" s="712"/>
      <c r="H27" s="735" t="s">
        <v>112</v>
      </c>
      <c r="I27" s="735"/>
      <c r="J27" s="15"/>
      <c r="K27" s="121" t="str">
        <f>"(1)-(2)+(5)"</f>
        <v>(1)-(2)+(5)</v>
      </c>
      <c r="L27" s="672">
        <f>E25-M25+I22</f>
        <v>0</v>
      </c>
      <c r="M27" s="672"/>
      <c r="N27" s="672">
        <f>V25-AE25+H22</f>
        <v>0</v>
      </c>
      <c r="O27" s="672"/>
      <c r="P27" s="110" t="str">
        <f>"(3)-(4)+(6)"</f>
        <v>(3)-(4)+(6)</v>
      </c>
      <c r="Q27" s="15"/>
      <c r="R27" s="15"/>
      <c r="S27" s="15"/>
      <c r="T27" s="15"/>
      <c r="U27" s="110"/>
      <c r="V27" s="15"/>
      <c r="W27" s="15"/>
      <c r="X27" s="15"/>
      <c r="Y27" s="15"/>
      <c r="Z27" s="60"/>
      <c r="AA27" s="15"/>
      <c r="AB27" s="15"/>
      <c r="AC27" s="15"/>
      <c r="AD27" s="110"/>
      <c r="AE27" s="15"/>
      <c r="AF27" s="15"/>
      <c r="AG27" s="417" t="s">
        <v>276</v>
      </c>
      <c r="AH27" s="15"/>
    </row>
    <row r="28" spans="1:34">
      <c r="Z28" s="12"/>
      <c r="AH28" s="15"/>
    </row>
  </sheetData>
  <sheetProtection password="CD4D" sheet="1" objects="1" scenarios="1" selectLockedCells="1"/>
  <mergeCells count="46">
    <mergeCell ref="B22:C22"/>
    <mergeCell ref="E27:G27"/>
    <mergeCell ref="L27:M27"/>
    <mergeCell ref="N27:O27"/>
    <mergeCell ref="H27:I27"/>
    <mergeCell ref="E13:F13"/>
    <mergeCell ref="E14:F14"/>
    <mergeCell ref="E16:F16"/>
    <mergeCell ref="E17:F17"/>
    <mergeCell ref="E18:F18"/>
    <mergeCell ref="E26:G26"/>
    <mergeCell ref="Z3:Z6"/>
    <mergeCell ref="B27:C27"/>
    <mergeCell ref="E9:F9"/>
    <mergeCell ref="E10:F10"/>
    <mergeCell ref="H2:I3"/>
    <mergeCell ref="D2:D3"/>
    <mergeCell ref="E11:F11"/>
    <mergeCell ref="E12:F12"/>
    <mergeCell ref="P2:P3"/>
    <mergeCell ref="E19:F19"/>
    <mergeCell ref="E8:F8"/>
    <mergeCell ref="E2:F3"/>
    <mergeCell ref="G2:G3"/>
    <mergeCell ref="E15:F15"/>
    <mergeCell ref="E7:F7"/>
    <mergeCell ref="AE25:AF25"/>
    <mergeCell ref="M2:O3"/>
    <mergeCell ref="E5:F5"/>
    <mergeCell ref="E20:F20"/>
    <mergeCell ref="E21:F21"/>
    <mergeCell ref="M26:O26"/>
    <mergeCell ref="V26:W26"/>
    <mergeCell ref="AE26:AF26"/>
    <mergeCell ref="E25:G25"/>
    <mergeCell ref="J25:L25"/>
    <mergeCell ref="M25:O25"/>
    <mergeCell ref="V25:W25"/>
    <mergeCell ref="AB25:AD25"/>
    <mergeCell ref="S25:U25"/>
    <mergeCell ref="J2:L3"/>
    <mergeCell ref="E4:F4"/>
    <mergeCell ref="D6:G6"/>
    <mergeCell ref="B4:D4"/>
    <mergeCell ref="B2:B3"/>
    <mergeCell ref="C2:C3"/>
  </mergeCells>
  <phoneticPr fontId="0" type="noConversion"/>
  <pageMargins left="0.19685039370078741" right="0.19685039370078741" top="0.39370078740157483" bottom="0.39370078740157483" header="0" footer="0"/>
  <pageSetup paperSize="9" firstPageNumber="0" orientation="landscape" cellComments="asDisplayed" horizontalDpi="300" verticalDpi="300" r:id="rId1"/>
  <headerFooter alignWithMargins="0"/>
  <drawing r:id="rId2"/>
  <legacyDrawing r:id="rId3"/>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256E8C-B9DC-485C-85E0-C91349A2B928}">
  <sheetPr codeName="Feuil12"/>
  <dimension ref="A1:AH28"/>
  <sheetViews>
    <sheetView showGridLines="0" zoomScaleNormal="100" workbookViewId="0">
      <pane xSplit="4" topLeftCell="E1" activePane="topRight" state="frozen"/>
      <selection pane="topRight" activeCell="C7" sqref="C7"/>
    </sheetView>
  </sheetViews>
  <sheetFormatPr baseColWidth="10" defaultRowHeight="12.75"/>
  <cols>
    <col min="1" max="1" width="2.7109375" style="2" customWidth="1"/>
    <col min="2" max="2" width="3.42578125" style="2" customWidth="1"/>
    <col min="3" max="3" width="5.85546875" style="2" customWidth="1"/>
    <col min="4" max="4" width="34.7109375" style="2" customWidth="1"/>
    <col min="5" max="5" width="4.28515625" style="2" customWidth="1"/>
    <col min="6" max="6" width="3.85546875" style="2" customWidth="1"/>
    <col min="7" max="7" width="7.85546875" style="2" customWidth="1"/>
    <col min="8" max="9" width="8" style="2" customWidth="1"/>
    <col min="10" max="11" width="9.42578125" style="2" customWidth="1"/>
    <col min="12" max="12" width="9.7109375" style="2" customWidth="1"/>
    <col min="13" max="14" width="9" style="2" customWidth="1"/>
    <col min="15" max="16" width="9.7109375" style="2" customWidth="1"/>
    <col min="17" max="17" width="2.7109375" style="2" customWidth="1"/>
    <col min="18" max="24" width="10" style="2" customWidth="1"/>
    <col min="25" max="25" width="8.85546875" style="2" hidden="1" customWidth="1"/>
    <col min="26" max="26" width="2.7109375" style="2" customWidth="1"/>
    <col min="27" max="33" width="10" style="2" customWidth="1"/>
    <col min="34" max="34" width="5" style="2" customWidth="1"/>
    <col min="35" max="16384" width="11.42578125" style="2"/>
  </cols>
  <sheetData>
    <row r="1" spans="1:34" ht="6" customHeight="1" thickBot="1">
      <c r="A1" s="15"/>
      <c r="B1" s="15"/>
      <c r="C1" s="15"/>
      <c r="D1" s="15"/>
      <c r="E1" s="15"/>
      <c r="F1" s="15"/>
      <c r="G1" s="15"/>
      <c r="H1" s="15"/>
      <c r="I1" s="15"/>
      <c r="J1" s="15"/>
      <c r="K1" s="15"/>
      <c r="L1" s="15"/>
      <c r="M1" s="15"/>
      <c r="N1" s="15"/>
      <c r="O1" s="15"/>
      <c r="P1" s="15"/>
      <c r="Q1" s="15"/>
      <c r="R1" s="15"/>
      <c r="S1" s="15"/>
      <c r="T1" s="15"/>
      <c r="U1" s="15"/>
      <c r="V1" s="15"/>
      <c r="W1" s="15"/>
      <c r="X1" s="15"/>
      <c r="Y1" s="15"/>
      <c r="Z1" s="60"/>
      <c r="AA1" s="15"/>
      <c r="AB1" s="15"/>
      <c r="AC1" s="15"/>
      <c r="AD1" s="15"/>
      <c r="AE1" s="15"/>
      <c r="AF1" s="15"/>
      <c r="AG1" s="15"/>
      <c r="AH1" s="15"/>
    </row>
    <row r="2" spans="1:34" ht="18.75" customHeight="1" thickTop="1">
      <c r="A2" s="17"/>
      <c r="B2" s="724" t="s">
        <v>0</v>
      </c>
      <c r="C2" s="702" t="s">
        <v>1</v>
      </c>
      <c r="D2" s="691" t="s">
        <v>2</v>
      </c>
      <c r="E2" s="690" t="s">
        <v>60</v>
      </c>
      <c r="F2" s="691"/>
      <c r="G2" s="705" t="s">
        <v>355</v>
      </c>
      <c r="H2" s="704" t="s">
        <v>3</v>
      </c>
      <c r="I2" s="705"/>
      <c r="J2" s="704" t="s">
        <v>354</v>
      </c>
      <c r="K2" s="695"/>
      <c r="L2" s="696"/>
      <c r="M2" s="694" t="s">
        <v>4</v>
      </c>
      <c r="N2" s="695"/>
      <c r="O2" s="696"/>
      <c r="P2" s="686" t="s">
        <v>455</v>
      </c>
      <c r="Q2" s="18"/>
      <c r="R2" s="19">
        <v>7070</v>
      </c>
      <c r="S2" s="20">
        <v>7080</v>
      </c>
      <c r="T2" s="20">
        <v>7410</v>
      </c>
      <c r="U2" s="20">
        <v>7551</v>
      </c>
      <c r="V2" s="20">
        <v>75511</v>
      </c>
      <c r="W2" s="20">
        <v>7562</v>
      </c>
      <c r="X2" s="21">
        <v>7700</v>
      </c>
      <c r="Y2" s="473">
        <v>7700</v>
      </c>
      <c r="Z2" s="61"/>
      <c r="AA2" s="19">
        <v>6070</v>
      </c>
      <c r="AB2" s="20">
        <v>61681</v>
      </c>
      <c r="AC2" s="20">
        <v>6181</v>
      </c>
      <c r="AD2" s="20">
        <v>6270</v>
      </c>
      <c r="AE2" s="20">
        <v>6586</v>
      </c>
      <c r="AF2" s="20">
        <v>6700</v>
      </c>
      <c r="AG2" s="21">
        <v>6800</v>
      </c>
      <c r="AH2" s="15"/>
    </row>
    <row r="3" spans="1:34" ht="42" customHeight="1">
      <c r="A3" s="17"/>
      <c r="B3" s="725"/>
      <c r="C3" s="703"/>
      <c r="D3" s="693"/>
      <c r="E3" s="692"/>
      <c r="F3" s="693"/>
      <c r="G3" s="707"/>
      <c r="H3" s="706"/>
      <c r="I3" s="707"/>
      <c r="J3" s="706"/>
      <c r="K3" s="698"/>
      <c r="L3" s="699"/>
      <c r="M3" s="697"/>
      <c r="N3" s="698"/>
      <c r="O3" s="699"/>
      <c r="P3" s="687"/>
      <c r="Q3" s="18"/>
      <c r="R3" s="22" t="s">
        <v>468</v>
      </c>
      <c r="S3" s="23" t="s">
        <v>374</v>
      </c>
      <c r="T3" s="23" t="s">
        <v>72</v>
      </c>
      <c r="U3" s="23" t="s">
        <v>449</v>
      </c>
      <c r="V3" s="23" t="s">
        <v>444</v>
      </c>
      <c r="W3" s="23" t="s">
        <v>452</v>
      </c>
      <c r="X3" s="24" t="s">
        <v>75</v>
      </c>
      <c r="Y3" s="474" t="s">
        <v>39</v>
      </c>
      <c r="Z3" s="726" t="s">
        <v>113</v>
      </c>
      <c r="AA3" s="22" t="s">
        <v>67</v>
      </c>
      <c r="AB3" s="382" t="s">
        <v>73</v>
      </c>
      <c r="AC3" s="23" t="s">
        <v>69</v>
      </c>
      <c r="AD3" s="23" t="s">
        <v>445</v>
      </c>
      <c r="AE3" s="23" t="s">
        <v>71</v>
      </c>
      <c r="AF3" s="23" t="s">
        <v>40</v>
      </c>
      <c r="AG3" s="24" t="s">
        <v>363</v>
      </c>
      <c r="AH3" s="15"/>
    </row>
    <row r="4" spans="1:34" ht="66.75" customHeight="1">
      <c r="A4" s="25"/>
      <c r="B4" s="721" t="str">
        <f>CONCATENATE("Année scolaire : ",Garde!C11)</f>
        <v>Année scolaire : 2026-2027</v>
      </c>
      <c r="C4" s="722"/>
      <c r="D4" s="723"/>
      <c r="E4" s="716" t="s">
        <v>55</v>
      </c>
      <c r="F4" s="717"/>
      <c r="G4" s="26" t="s">
        <v>356</v>
      </c>
      <c r="H4" s="27" t="s">
        <v>457</v>
      </c>
      <c r="I4" s="409" t="s">
        <v>456</v>
      </c>
      <c r="J4" s="28" t="s">
        <v>5</v>
      </c>
      <c r="K4" s="29" t="s">
        <v>6</v>
      </c>
      <c r="L4" s="30" t="s">
        <v>7</v>
      </c>
      <c r="M4" s="28" t="s">
        <v>5</v>
      </c>
      <c r="N4" s="29" t="s">
        <v>6</v>
      </c>
      <c r="O4" s="30" t="s">
        <v>7</v>
      </c>
      <c r="P4" s="31"/>
      <c r="Q4" s="18"/>
      <c r="R4" s="32" t="s">
        <v>458</v>
      </c>
      <c r="S4" s="33" t="s">
        <v>447</v>
      </c>
      <c r="T4" s="33" t="s">
        <v>448</v>
      </c>
      <c r="U4" s="33" t="s">
        <v>450</v>
      </c>
      <c r="V4" s="33" t="s">
        <v>451</v>
      </c>
      <c r="W4" s="33" t="s">
        <v>453</v>
      </c>
      <c r="X4" s="34" t="s">
        <v>454</v>
      </c>
      <c r="Y4" s="475" t="s">
        <v>41</v>
      </c>
      <c r="Z4" s="726"/>
      <c r="AA4" s="32" t="s">
        <v>446</v>
      </c>
      <c r="AB4" s="33" t="s">
        <v>459</v>
      </c>
      <c r="AC4" s="33" t="s">
        <v>460</v>
      </c>
      <c r="AD4" s="33" t="s">
        <v>461</v>
      </c>
      <c r="AE4" s="33" t="s">
        <v>462</v>
      </c>
      <c r="AF4" s="33" t="s">
        <v>463</v>
      </c>
      <c r="AG4" s="34" t="s">
        <v>464</v>
      </c>
      <c r="AH4" s="15"/>
    </row>
    <row r="5" spans="1:34" ht="11.85" customHeight="1" thickBot="1">
      <c r="A5" s="18"/>
      <c r="B5" s="35" t="s">
        <v>8</v>
      </c>
      <c r="C5" s="36" t="s">
        <v>9</v>
      </c>
      <c r="D5" s="37" t="s">
        <v>10</v>
      </c>
      <c r="E5" s="708" t="s">
        <v>11</v>
      </c>
      <c r="F5" s="709"/>
      <c r="G5" s="38" t="s">
        <v>12</v>
      </c>
      <c r="H5" s="39" t="s">
        <v>13</v>
      </c>
      <c r="I5" s="40" t="s">
        <v>14</v>
      </c>
      <c r="J5" s="41" t="s">
        <v>15</v>
      </c>
      <c r="K5" s="42" t="s">
        <v>16</v>
      </c>
      <c r="L5" s="43" t="s">
        <v>17</v>
      </c>
      <c r="M5" s="41" t="s">
        <v>18</v>
      </c>
      <c r="N5" s="42" t="s">
        <v>19</v>
      </c>
      <c r="O5" s="43" t="s">
        <v>20</v>
      </c>
      <c r="P5" s="44" t="s">
        <v>21</v>
      </c>
      <c r="Q5" s="18"/>
      <c r="R5" s="45" t="s">
        <v>57</v>
      </c>
      <c r="S5" s="46" t="s">
        <v>42</v>
      </c>
      <c r="T5" s="46" t="s">
        <v>43</v>
      </c>
      <c r="U5" s="46" t="s">
        <v>44</v>
      </c>
      <c r="V5" s="41" t="s">
        <v>45</v>
      </c>
      <c r="W5" s="41" t="s">
        <v>46</v>
      </c>
      <c r="X5" s="47" t="s">
        <v>47</v>
      </c>
      <c r="Y5" s="476" t="s">
        <v>48</v>
      </c>
      <c r="Z5" s="726"/>
      <c r="AA5" s="45" t="s">
        <v>49</v>
      </c>
      <c r="AB5" s="46" t="s">
        <v>50</v>
      </c>
      <c r="AC5" s="46" t="s">
        <v>51</v>
      </c>
      <c r="AD5" s="46" t="s">
        <v>52</v>
      </c>
      <c r="AE5" s="46" t="s">
        <v>53</v>
      </c>
      <c r="AF5" s="46" t="s">
        <v>54</v>
      </c>
      <c r="AG5" s="47" t="s">
        <v>329</v>
      </c>
      <c r="AH5" s="15"/>
    </row>
    <row r="6" spans="1:34" ht="24" customHeight="1" thickTop="1" thickBot="1">
      <c r="A6" s="18"/>
      <c r="B6" s="48"/>
      <c r="C6" s="49"/>
      <c r="D6" s="718" t="s">
        <v>22</v>
      </c>
      <c r="E6" s="719"/>
      <c r="F6" s="719"/>
      <c r="G6" s="720"/>
      <c r="H6" s="50">
        <f>'9'!H22</f>
        <v>0</v>
      </c>
      <c r="I6" s="51">
        <f>'9'!I22</f>
        <v>0</v>
      </c>
      <c r="J6" s="52">
        <f>'9'!J22</f>
        <v>0</v>
      </c>
      <c r="K6" s="53">
        <f>'9'!K22</f>
        <v>0</v>
      </c>
      <c r="L6" s="418">
        <f>'9'!L22</f>
        <v>0</v>
      </c>
      <c r="M6" s="54">
        <f>'9'!M22</f>
        <v>0</v>
      </c>
      <c r="N6" s="53">
        <f>'9'!N22</f>
        <v>0</v>
      </c>
      <c r="O6" s="419">
        <f>'9'!O22</f>
        <v>0</v>
      </c>
      <c r="P6" s="55">
        <f>SUM(L6+O6)</f>
        <v>0</v>
      </c>
      <c r="Q6" s="18"/>
      <c r="R6" s="261">
        <f>'9'!R22</f>
        <v>0</v>
      </c>
      <c r="S6" s="262">
        <f>'9'!S22</f>
        <v>0</v>
      </c>
      <c r="T6" s="262">
        <f>'9'!T22</f>
        <v>0</v>
      </c>
      <c r="U6" s="262">
        <f>'9'!U22</f>
        <v>0</v>
      </c>
      <c r="V6" s="262">
        <f>'9'!V22</f>
        <v>0</v>
      </c>
      <c r="W6" s="262">
        <f>'9'!W22</f>
        <v>0</v>
      </c>
      <c r="X6" s="263">
        <f>'9'!X22</f>
        <v>0</v>
      </c>
      <c r="Y6" s="51">
        <f>'9'!Y22</f>
        <v>0</v>
      </c>
      <c r="Z6" s="726"/>
      <c r="AA6" s="261">
        <f>'9'!AA22</f>
        <v>0</v>
      </c>
      <c r="AB6" s="262">
        <f>'9'!AB22</f>
        <v>0</v>
      </c>
      <c r="AC6" s="262">
        <f>'9'!AC22</f>
        <v>0</v>
      </c>
      <c r="AD6" s="262">
        <f>'9'!AD22</f>
        <v>0</v>
      </c>
      <c r="AE6" s="262">
        <f>'9'!AE22</f>
        <v>0</v>
      </c>
      <c r="AF6" s="262">
        <f>'9'!AF22</f>
        <v>0</v>
      </c>
      <c r="AG6" s="263">
        <f>'9'!AG22</f>
        <v>0</v>
      </c>
      <c r="AH6" s="15"/>
    </row>
    <row r="7" spans="1:34" ht="23.1" customHeight="1" thickTop="1">
      <c r="A7" s="63" t="s">
        <v>23</v>
      </c>
      <c r="B7" s="64">
        <f>'9'!B21+1</f>
        <v>136</v>
      </c>
      <c r="C7" s="521"/>
      <c r="D7" s="122"/>
      <c r="E7" s="733"/>
      <c r="F7" s="734"/>
      <c r="G7" s="123"/>
      <c r="H7" s="124"/>
      <c r="I7" s="125"/>
      <c r="J7" s="126"/>
      <c r="K7" s="127"/>
      <c r="L7" s="72">
        <f t="shared" ref="L7:L21" si="0">L6+J7-K7</f>
        <v>0</v>
      </c>
      <c r="M7" s="133"/>
      <c r="N7" s="127"/>
      <c r="O7" s="74">
        <f t="shared" ref="O7:O21" si="1">O6+M7-N7</f>
        <v>0</v>
      </c>
      <c r="P7" s="75">
        <f t="shared" ref="P7:P21" si="2">L7+O7</f>
        <v>0</v>
      </c>
      <c r="Q7" s="63" t="s">
        <v>23</v>
      </c>
      <c r="R7" s="264"/>
      <c r="S7" s="265"/>
      <c r="T7" s="265"/>
      <c r="U7" s="265"/>
      <c r="V7" s="265"/>
      <c r="W7" s="265"/>
      <c r="X7" s="266"/>
      <c r="Y7" s="125"/>
      <c r="Z7" s="79" t="str">
        <f t="shared" ref="Z7:Z21" si="3">IF(H7+I7+J7+K7+M7+N7=0," ",IF(OR(AND(H7&lt;&gt;0,I7=0,J7+M7+SUM(AA7:AG7)=H7),AND(I7&lt;&gt;0,H7=0,K7+N7=I7),AND(H7=0,I7=0,K7+N7&lt;&gt;0,K7+N7=SUM(AA7:AG7)),AND(H7=0,I7=0,J7+M7&lt;&gt;0,J7+M7=SUM(R7:Y7)),AND(H7=0,I7=0,M7=0,N7&lt;&gt;0,N7=J7),AND(H7=0,I7=0,M7&lt;&gt;0,N7=0,M7=K7)),"ok","??"))</f>
        <v xml:space="preserve"> </v>
      </c>
      <c r="AA7" s="264"/>
      <c r="AB7" s="265"/>
      <c r="AC7" s="265"/>
      <c r="AD7" s="265"/>
      <c r="AE7" s="265"/>
      <c r="AF7" s="265"/>
      <c r="AG7" s="266"/>
      <c r="AH7" s="15"/>
    </row>
    <row r="8" spans="1:34" ht="23.1" customHeight="1">
      <c r="A8" s="63" t="s">
        <v>24</v>
      </c>
      <c r="B8" s="64">
        <f>B7+1</f>
        <v>137</v>
      </c>
      <c r="C8" s="521"/>
      <c r="D8" s="128"/>
      <c r="E8" s="729"/>
      <c r="F8" s="730"/>
      <c r="G8" s="129"/>
      <c r="H8" s="124"/>
      <c r="I8" s="125"/>
      <c r="J8" s="126"/>
      <c r="K8" s="127"/>
      <c r="L8" s="72">
        <f t="shared" si="0"/>
        <v>0</v>
      </c>
      <c r="M8" s="133"/>
      <c r="N8" s="127"/>
      <c r="O8" s="74">
        <f t="shared" si="1"/>
        <v>0</v>
      </c>
      <c r="P8" s="75">
        <f t="shared" si="2"/>
        <v>0</v>
      </c>
      <c r="Q8" s="63" t="s">
        <v>24</v>
      </c>
      <c r="R8" s="267"/>
      <c r="S8" s="268"/>
      <c r="T8" s="269"/>
      <c r="U8" s="269"/>
      <c r="V8" s="269"/>
      <c r="W8" s="270"/>
      <c r="X8" s="273"/>
      <c r="Y8" s="125"/>
      <c r="Z8" s="79" t="str">
        <f t="shared" si="3"/>
        <v xml:space="preserve"> </v>
      </c>
      <c r="AA8" s="267"/>
      <c r="AB8" s="269"/>
      <c r="AC8" s="269"/>
      <c r="AD8" s="269"/>
      <c r="AE8" s="269"/>
      <c r="AF8" s="269"/>
      <c r="AG8" s="273"/>
      <c r="AH8" s="15"/>
    </row>
    <row r="9" spans="1:34" ht="23.1" customHeight="1">
      <c r="A9" s="63" t="s">
        <v>25</v>
      </c>
      <c r="B9" s="64">
        <f t="shared" ref="B9:B21" si="4">B8+1</f>
        <v>138</v>
      </c>
      <c r="C9" s="521"/>
      <c r="D9" s="128"/>
      <c r="E9" s="729"/>
      <c r="F9" s="730"/>
      <c r="G9" s="123"/>
      <c r="H9" s="124"/>
      <c r="I9" s="125"/>
      <c r="J9" s="126"/>
      <c r="K9" s="127"/>
      <c r="L9" s="72">
        <f t="shared" si="0"/>
        <v>0</v>
      </c>
      <c r="M9" s="133"/>
      <c r="N9" s="127"/>
      <c r="O9" s="74">
        <f t="shared" si="1"/>
        <v>0</v>
      </c>
      <c r="P9" s="75">
        <f t="shared" si="2"/>
        <v>0</v>
      </c>
      <c r="Q9" s="63" t="s">
        <v>25</v>
      </c>
      <c r="R9" s="264"/>
      <c r="S9" s="271"/>
      <c r="T9" s="265"/>
      <c r="U9" s="265"/>
      <c r="V9" s="265"/>
      <c r="W9" s="133"/>
      <c r="X9" s="266"/>
      <c r="Y9" s="125"/>
      <c r="Z9" s="79" t="str">
        <f t="shared" si="3"/>
        <v xml:space="preserve"> </v>
      </c>
      <c r="AA9" s="264"/>
      <c r="AB9" s="265"/>
      <c r="AC9" s="265"/>
      <c r="AD9" s="265"/>
      <c r="AE9" s="265"/>
      <c r="AF9" s="265"/>
      <c r="AG9" s="266"/>
      <c r="AH9" s="15"/>
    </row>
    <row r="10" spans="1:34" ht="23.1" customHeight="1">
      <c r="A10" s="63" t="s">
        <v>26</v>
      </c>
      <c r="B10" s="64">
        <f t="shared" si="4"/>
        <v>139</v>
      </c>
      <c r="C10" s="521"/>
      <c r="D10" s="128"/>
      <c r="E10" s="729"/>
      <c r="F10" s="730"/>
      <c r="G10" s="129"/>
      <c r="H10" s="124"/>
      <c r="I10" s="125"/>
      <c r="J10" s="126"/>
      <c r="K10" s="127"/>
      <c r="L10" s="72">
        <f t="shared" si="0"/>
        <v>0</v>
      </c>
      <c r="M10" s="133"/>
      <c r="N10" s="127"/>
      <c r="O10" s="74">
        <f t="shared" si="1"/>
        <v>0</v>
      </c>
      <c r="P10" s="75">
        <f t="shared" si="2"/>
        <v>0</v>
      </c>
      <c r="Q10" s="63" t="s">
        <v>26</v>
      </c>
      <c r="R10" s="264"/>
      <c r="S10" s="271"/>
      <c r="T10" s="265"/>
      <c r="U10" s="265"/>
      <c r="V10" s="265"/>
      <c r="W10" s="133"/>
      <c r="X10" s="266"/>
      <c r="Y10" s="125"/>
      <c r="Z10" s="79" t="str">
        <f t="shared" si="3"/>
        <v xml:space="preserve"> </v>
      </c>
      <c r="AA10" s="264"/>
      <c r="AB10" s="265"/>
      <c r="AC10" s="265"/>
      <c r="AD10" s="265"/>
      <c r="AE10" s="265"/>
      <c r="AF10" s="265"/>
      <c r="AG10" s="266"/>
      <c r="AH10" s="15"/>
    </row>
    <row r="11" spans="1:34" ht="23.1" customHeight="1">
      <c r="A11" s="63" t="s">
        <v>27</v>
      </c>
      <c r="B11" s="64">
        <f t="shared" si="4"/>
        <v>140</v>
      </c>
      <c r="C11" s="521"/>
      <c r="D11" s="128"/>
      <c r="E11" s="729"/>
      <c r="F11" s="730"/>
      <c r="G11" s="123"/>
      <c r="H11" s="124"/>
      <c r="I11" s="125"/>
      <c r="J11" s="126"/>
      <c r="K11" s="127"/>
      <c r="L11" s="72">
        <f t="shared" si="0"/>
        <v>0</v>
      </c>
      <c r="M11" s="133"/>
      <c r="N11" s="127"/>
      <c r="O11" s="74">
        <f t="shared" si="1"/>
        <v>0</v>
      </c>
      <c r="P11" s="75">
        <f t="shared" si="2"/>
        <v>0</v>
      </c>
      <c r="Q11" s="63" t="s">
        <v>27</v>
      </c>
      <c r="R11" s="264"/>
      <c r="S11" s="271"/>
      <c r="T11" s="265"/>
      <c r="U11" s="265"/>
      <c r="V11" s="265"/>
      <c r="W11" s="133"/>
      <c r="X11" s="266"/>
      <c r="Y11" s="125"/>
      <c r="Z11" s="79" t="str">
        <f t="shared" si="3"/>
        <v xml:space="preserve"> </v>
      </c>
      <c r="AA11" s="264"/>
      <c r="AB11" s="265"/>
      <c r="AC11" s="265"/>
      <c r="AD11" s="265"/>
      <c r="AE11" s="265"/>
      <c r="AF11" s="265"/>
      <c r="AG11" s="266"/>
      <c r="AH11" s="15"/>
    </row>
    <row r="12" spans="1:34" ht="23.1" customHeight="1">
      <c r="A12" s="63" t="s">
        <v>28</v>
      </c>
      <c r="B12" s="64">
        <f t="shared" si="4"/>
        <v>141</v>
      </c>
      <c r="C12" s="521"/>
      <c r="D12" s="130"/>
      <c r="E12" s="729"/>
      <c r="F12" s="730"/>
      <c r="G12" s="131"/>
      <c r="H12" s="124"/>
      <c r="I12" s="125"/>
      <c r="J12" s="126"/>
      <c r="K12" s="127"/>
      <c r="L12" s="72">
        <f t="shared" si="0"/>
        <v>0</v>
      </c>
      <c r="M12" s="133"/>
      <c r="N12" s="127"/>
      <c r="O12" s="74">
        <f t="shared" si="1"/>
        <v>0</v>
      </c>
      <c r="P12" s="75">
        <f t="shared" si="2"/>
        <v>0</v>
      </c>
      <c r="Q12" s="63" t="s">
        <v>28</v>
      </c>
      <c r="R12" s="264"/>
      <c r="S12" s="271"/>
      <c r="T12" s="265"/>
      <c r="U12" s="265"/>
      <c r="V12" s="265"/>
      <c r="W12" s="133"/>
      <c r="X12" s="266"/>
      <c r="Y12" s="125"/>
      <c r="Z12" s="79" t="str">
        <f t="shared" si="3"/>
        <v xml:space="preserve"> </v>
      </c>
      <c r="AA12" s="264"/>
      <c r="AB12" s="265"/>
      <c r="AC12" s="265"/>
      <c r="AD12" s="265"/>
      <c r="AE12" s="265"/>
      <c r="AF12" s="265"/>
      <c r="AG12" s="266"/>
      <c r="AH12" s="15"/>
    </row>
    <row r="13" spans="1:34" ht="23.1" customHeight="1">
      <c r="A13" s="63" t="s">
        <v>29</v>
      </c>
      <c r="B13" s="64">
        <f t="shared" si="4"/>
        <v>142</v>
      </c>
      <c r="C13" s="521"/>
      <c r="D13" s="128"/>
      <c r="E13" s="729"/>
      <c r="F13" s="730"/>
      <c r="G13" s="123"/>
      <c r="H13" s="124"/>
      <c r="I13" s="125"/>
      <c r="J13" s="126"/>
      <c r="K13" s="127"/>
      <c r="L13" s="72">
        <f t="shared" si="0"/>
        <v>0</v>
      </c>
      <c r="M13" s="133"/>
      <c r="N13" s="127"/>
      <c r="O13" s="74">
        <f t="shared" si="1"/>
        <v>0</v>
      </c>
      <c r="P13" s="75">
        <f t="shared" si="2"/>
        <v>0</v>
      </c>
      <c r="Q13" s="63" t="s">
        <v>29</v>
      </c>
      <c r="R13" s="264"/>
      <c r="S13" s="271"/>
      <c r="T13" s="265"/>
      <c r="U13" s="265"/>
      <c r="V13" s="265"/>
      <c r="W13" s="133"/>
      <c r="X13" s="266"/>
      <c r="Y13" s="125"/>
      <c r="Z13" s="79" t="str">
        <f t="shared" si="3"/>
        <v xml:space="preserve"> </v>
      </c>
      <c r="AA13" s="264"/>
      <c r="AB13" s="265"/>
      <c r="AC13" s="265"/>
      <c r="AD13" s="265"/>
      <c r="AE13" s="265"/>
      <c r="AF13" s="265"/>
      <c r="AG13" s="266"/>
      <c r="AH13" s="15"/>
    </row>
    <row r="14" spans="1:34" ht="23.1" customHeight="1">
      <c r="A14" s="63" t="s">
        <v>30</v>
      </c>
      <c r="B14" s="64">
        <f t="shared" si="4"/>
        <v>143</v>
      </c>
      <c r="C14" s="521"/>
      <c r="D14" s="128"/>
      <c r="E14" s="729"/>
      <c r="F14" s="730"/>
      <c r="G14" s="131"/>
      <c r="H14" s="124"/>
      <c r="I14" s="125"/>
      <c r="J14" s="126"/>
      <c r="K14" s="127"/>
      <c r="L14" s="72">
        <f t="shared" si="0"/>
        <v>0</v>
      </c>
      <c r="M14" s="133"/>
      <c r="N14" s="127"/>
      <c r="O14" s="74">
        <f t="shared" si="1"/>
        <v>0</v>
      </c>
      <c r="P14" s="75">
        <f t="shared" si="2"/>
        <v>0</v>
      </c>
      <c r="Q14" s="63" t="s">
        <v>30</v>
      </c>
      <c r="R14" s="264"/>
      <c r="S14" s="271"/>
      <c r="T14" s="265"/>
      <c r="U14" s="265"/>
      <c r="V14" s="265"/>
      <c r="W14" s="133"/>
      <c r="X14" s="266"/>
      <c r="Y14" s="125"/>
      <c r="Z14" s="79" t="str">
        <f t="shared" si="3"/>
        <v xml:space="preserve"> </v>
      </c>
      <c r="AA14" s="264"/>
      <c r="AB14" s="265"/>
      <c r="AC14" s="265"/>
      <c r="AD14" s="265"/>
      <c r="AE14" s="265"/>
      <c r="AF14" s="265"/>
      <c r="AG14" s="266"/>
      <c r="AH14" s="15"/>
    </row>
    <row r="15" spans="1:34" ht="23.1" customHeight="1">
      <c r="A15" s="63" t="s">
        <v>31</v>
      </c>
      <c r="B15" s="64">
        <f t="shared" si="4"/>
        <v>144</v>
      </c>
      <c r="C15" s="521"/>
      <c r="D15" s="128"/>
      <c r="E15" s="729"/>
      <c r="F15" s="730"/>
      <c r="G15" s="123"/>
      <c r="H15" s="124"/>
      <c r="I15" s="125"/>
      <c r="J15" s="126"/>
      <c r="K15" s="127"/>
      <c r="L15" s="72">
        <f t="shared" si="0"/>
        <v>0</v>
      </c>
      <c r="M15" s="133"/>
      <c r="N15" s="127"/>
      <c r="O15" s="74">
        <f t="shared" si="1"/>
        <v>0</v>
      </c>
      <c r="P15" s="75">
        <f t="shared" si="2"/>
        <v>0</v>
      </c>
      <c r="Q15" s="63" t="s">
        <v>31</v>
      </c>
      <c r="R15" s="264"/>
      <c r="S15" s="271"/>
      <c r="T15" s="265"/>
      <c r="U15" s="265"/>
      <c r="V15" s="265"/>
      <c r="W15" s="133"/>
      <c r="X15" s="266"/>
      <c r="Y15" s="125"/>
      <c r="Z15" s="79" t="str">
        <f t="shared" si="3"/>
        <v xml:space="preserve"> </v>
      </c>
      <c r="AA15" s="264"/>
      <c r="AB15" s="265"/>
      <c r="AC15" s="265"/>
      <c r="AD15" s="265"/>
      <c r="AE15" s="265"/>
      <c r="AF15" s="265"/>
      <c r="AG15" s="266"/>
      <c r="AH15" s="15"/>
    </row>
    <row r="16" spans="1:34" ht="23.1" customHeight="1">
      <c r="A16" s="63" t="s">
        <v>32</v>
      </c>
      <c r="B16" s="64">
        <f t="shared" si="4"/>
        <v>145</v>
      </c>
      <c r="C16" s="521"/>
      <c r="D16" s="128"/>
      <c r="E16" s="729"/>
      <c r="F16" s="730"/>
      <c r="G16" s="131"/>
      <c r="H16" s="124"/>
      <c r="I16" s="125"/>
      <c r="J16" s="126"/>
      <c r="K16" s="127"/>
      <c r="L16" s="72">
        <f t="shared" si="0"/>
        <v>0</v>
      </c>
      <c r="M16" s="133"/>
      <c r="N16" s="127"/>
      <c r="O16" s="74">
        <f t="shared" si="1"/>
        <v>0</v>
      </c>
      <c r="P16" s="75">
        <f t="shared" si="2"/>
        <v>0</v>
      </c>
      <c r="Q16" s="63" t="s">
        <v>32</v>
      </c>
      <c r="R16" s="264"/>
      <c r="S16" s="271"/>
      <c r="T16" s="265"/>
      <c r="U16" s="265"/>
      <c r="V16" s="265"/>
      <c r="W16" s="133"/>
      <c r="X16" s="266"/>
      <c r="Y16" s="125"/>
      <c r="Z16" s="79" t="str">
        <f t="shared" si="3"/>
        <v xml:space="preserve"> </v>
      </c>
      <c r="AA16" s="264"/>
      <c r="AB16" s="265"/>
      <c r="AC16" s="265"/>
      <c r="AD16" s="265"/>
      <c r="AE16" s="265"/>
      <c r="AF16" s="265"/>
      <c r="AG16" s="266"/>
      <c r="AH16" s="15"/>
    </row>
    <row r="17" spans="1:34" ht="23.1" customHeight="1">
      <c r="A17" s="63" t="s">
        <v>33</v>
      </c>
      <c r="B17" s="64">
        <f t="shared" si="4"/>
        <v>146</v>
      </c>
      <c r="C17" s="521"/>
      <c r="D17" s="128"/>
      <c r="E17" s="729"/>
      <c r="F17" s="730"/>
      <c r="G17" s="123"/>
      <c r="H17" s="124"/>
      <c r="I17" s="125"/>
      <c r="J17" s="126"/>
      <c r="K17" s="127"/>
      <c r="L17" s="72">
        <f t="shared" si="0"/>
        <v>0</v>
      </c>
      <c r="M17" s="133"/>
      <c r="N17" s="127"/>
      <c r="O17" s="74">
        <f t="shared" si="1"/>
        <v>0</v>
      </c>
      <c r="P17" s="75">
        <f t="shared" si="2"/>
        <v>0</v>
      </c>
      <c r="Q17" s="63" t="s">
        <v>33</v>
      </c>
      <c r="R17" s="264"/>
      <c r="S17" s="271"/>
      <c r="T17" s="265"/>
      <c r="U17" s="265"/>
      <c r="V17" s="265"/>
      <c r="W17" s="133"/>
      <c r="X17" s="266"/>
      <c r="Y17" s="125"/>
      <c r="Z17" s="79" t="str">
        <f t="shared" si="3"/>
        <v xml:space="preserve"> </v>
      </c>
      <c r="AA17" s="264"/>
      <c r="AB17" s="265"/>
      <c r="AC17" s="265"/>
      <c r="AD17" s="265"/>
      <c r="AE17" s="265"/>
      <c r="AF17" s="265"/>
      <c r="AG17" s="266"/>
      <c r="AH17" s="15"/>
    </row>
    <row r="18" spans="1:34" ht="23.1" customHeight="1">
      <c r="A18" s="63" t="s">
        <v>34</v>
      </c>
      <c r="B18" s="64">
        <f t="shared" si="4"/>
        <v>147</v>
      </c>
      <c r="C18" s="521"/>
      <c r="D18" s="128"/>
      <c r="E18" s="729"/>
      <c r="F18" s="730"/>
      <c r="G18" s="131"/>
      <c r="H18" s="124"/>
      <c r="I18" s="125"/>
      <c r="J18" s="126"/>
      <c r="K18" s="127"/>
      <c r="L18" s="72">
        <f t="shared" si="0"/>
        <v>0</v>
      </c>
      <c r="M18" s="133"/>
      <c r="N18" s="127"/>
      <c r="O18" s="74">
        <f t="shared" si="1"/>
        <v>0</v>
      </c>
      <c r="P18" s="75">
        <f t="shared" si="2"/>
        <v>0</v>
      </c>
      <c r="Q18" s="63" t="s">
        <v>34</v>
      </c>
      <c r="R18" s="264"/>
      <c r="S18" s="271"/>
      <c r="T18" s="265"/>
      <c r="U18" s="265"/>
      <c r="V18" s="265"/>
      <c r="W18" s="133"/>
      <c r="X18" s="266"/>
      <c r="Y18" s="125"/>
      <c r="Z18" s="79" t="str">
        <f t="shared" si="3"/>
        <v xml:space="preserve"> </v>
      </c>
      <c r="AA18" s="264"/>
      <c r="AB18" s="265"/>
      <c r="AC18" s="265"/>
      <c r="AD18" s="265"/>
      <c r="AE18" s="265"/>
      <c r="AF18" s="265"/>
      <c r="AG18" s="266"/>
      <c r="AH18" s="15"/>
    </row>
    <row r="19" spans="1:34" ht="23.1" customHeight="1">
      <c r="A19" s="63" t="s">
        <v>35</v>
      </c>
      <c r="B19" s="64">
        <f t="shared" si="4"/>
        <v>148</v>
      </c>
      <c r="C19" s="521"/>
      <c r="D19" s="128"/>
      <c r="E19" s="729"/>
      <c r="F19" s="730"/>
      <c r="G19" s="123"/>
      <c r="H19" s="124"/>
      <c r="I19" s="125"/>
      <c r="J19" s="126"/>
      <c r="K19" s="127"/>
      <c r="L19" s="72">
        <f t="shared" si="0"/>
        <v>0</v>
      </c>
      <c r="M19" s="133"/>
      <c r="N19" s="127"/>
      <c r="O19" s="74">
        <f t="shared" si="1"/>
        <v>0</v>
      </c>
      <c r="P19" s="75">
        <f t="shared" si="2"/>
        <v>0</v>
      </c>
      <c r="Q19" s="63" t="s">
        <v>35</v>
      </c>
      <c r="R19" s="264"/>
      <c r="S19" s="271"/>
      <c r="T19" s="265"/>
      <c r="U19" s="265"/>
      <c r="V19" s="265"/>
      <c r="W19" s="133"/>
      <c r="X19" s="266"/>
      <c r="Y19" s="125"/>
      <c r="Z19" s="79" t="str">
        <f t="shared" si="3"/>
        <v xml:space="preserve"> </v>
      </c>
      <c r="AA19" s="264"/>
      <c r="AB19" s="265"/>
      <c r="AC19" s="265"/>
      <c r="AD19" s="265"/>
      <c r="AE19" s="265"/>
      <c r="AF19" s="265"/>
      <c r="AG19" s="266"/>
      <c r="AH19" s="15"/>
    </row>
    <row r="20" spans="1:34" ht="23.1" customHeight="1">
      <c r="A20" s="63" t="s">
        <v>36</v>
      </c>
      <c r="B20" s="64">
        <f t="shared" si="4"/>
        <v>149</v>
      </c>
      <c r="C20" s="521"/>
      <c r="D20" s="132"/>
      <c r="E20" s="729"/>
      <c r="F20" s="730"/>
      <c r="G20" s="131"/>
      <c r="H20" s="124"/>
      <c r="I20" s="125"/>
      <c r="J20" s="126"/>
      <c r="K20" s="127"/>
      <c r="L20" s="72">
        <f t="shared" si="0"/>
        <v>0</v>
      </c>
      <c r="M20" s="133"/>
      <c r="N20" s="127"/>
      <c r="O20" s="74">
        <f t="shared" si="1"/>
        <v>0</v>
      </c>
      <c r="P20" s="75">
        <f t="shared" si="2"/>
        <v>0</v>
      </c>
      <c r="Q20" s="63" t="s">
        <v>36</v>
      </c>
      <c r="R20" s="264"/>
      <c r="S20" s="271"/>
      <c r="T20" s="265"/>
      <c r="U20" s="265"/>
      <c r="V20" s="265"/>
      <c r="W20" s="133"/>
      <c r="X20" s="266"/>
      <c r="Y20" s="125"/>
      <c r="Z20" s="79" t="str">
        <f t="shared" si="3"/>
        <v xml:space="preserve"> </v>
      </c>
      <c r="AA20" s="264"/>
      <c r="AB20" s="265"/>
      <c r="AC20" s="265"/>
      <c r="AD20" s="265"/>
      <c r="AE20" s="265"/>
      <c r="AF20" s="265"/>
      <c r="AG20" s="266"/>
      <c r="AH20" s="15"/>
    </row>
    <row r="21" spans="1:34" ht="23.1" customHeight="1" thickBot="1">
      <c r="A21" s="63" t="s">
        <v>37</v>
      </c>
      <c r="B21" s="64">
        <f t="shared" si="4"/>
        <v>150</v>
      </c>
      <c r="C21" s="521"/>
      <c r="D21" s="274"/>
      <c r="E21" s="727"/>
      <c r="F21" s="728"/>
      <c r="G21" s="123"/>
      <c r="H21" s="124"/>
      <c r="I21" s="125"/>
      <c r="J21" s="126"/>
      <c r="K21" s="127"/>
      <c r="L21" s="72">
        <f t="shared" si="0"/>
        <v>0</v>
      </c>
      <c r="M21" s="133"/>
      <c r="N21" s="127"/>
      <c r="O21" s="74">
        <f t="shared" si="1"/>
        <v>0</v>
      </c>
      <c r="P21" s="75">
        <f t="shared" si="2"/>
        <v>0</v>
      </c>
      <c r="Q21" s="63" t="s">
        <v>37</v>
      </c>
      <c r="R21" s="264"/>
      <c r="S21" s="271"/>
      <c r="T21" s="265"/>
      <c r="U21" s="265"/>
      <c r="V21" s="265"/>
      <c r="W21" s="133"/>
      <c r="X21" s="266"/>
      <c r="Y21" s="125"/>
      <c r="Z21" s="79" t="str">
        <f t="shared" si="3"/>
        <v xml:space="preserve"> </v>
      </c>
      <c r="AA21" s="264"/>
      <c r="AB21" s="265"/>
      <c r="AC21" s="265"/>
      <c r="AD21" s="265"/>
      <c r="AE21" s="265"/>
      <c r="AF21" s="265"/>
      <c r="AG21" s="266"/>
      <c r="AH21" s="15"/>
    </row>
    <row r="22" spans="1:34" ht="24" customHeight="1" thickTop="1" thickBot="1">
      <c r="A22" s="18"/>
      <c r="B22" s="731" t="s">
        <v>262</v>
      </c>
      <c r="C22" s="732"/>
      <c r="D22" s="100"/>
      <c r="E22" s="99"/>
      <c r="F22" s="100" t="s">
        <v>38</v>
      </c>
      <c r="G22" s="101"/>
      <c r="H22" s="102">
        <f>SUM(H6:H21)</f>
        <v>0</v>
      </c>
      <c r="I22" s="102">
        <f>SUM(I6:I21)</f>
        <v>0</v>
      </c>
      <c r="J22" s="102">
        <f>SUM(J6:J21)</f>
        <v>0</v>
      </c>
      <c r="K22" s="102">
        <f>SUM(K6:K21)</f>
        <v>0</v>
      </c>
      <c r="L22" s="102">
        <f>L21</f>
        <v>0</v>
      </c>
      <c r="M22" s="102">
        <f>SUM(M6:M21)</f>
        <v>0</v>
      </c>
      <c r="N22" s="102">
        <f>SUM(N6:N21)</f>
        <v>0</v>
      </c>
      <c r="O22" s="102">
        <f>O21</f>
        <v>0</v>
      </c>
      <c r="P22" s="103">
        <f>SUM(L22+O22)</f>
        <v>0</v>
      </c>
      <c r="Q22" s="104"/>
      <c r="R22" s="272">
        <f>SUM(R6:R21)</f>
        <v>0</v>
      </c>
      <c r="S22" s="272">
        <f t="shared" ref="S22:Y22" si="5">SUM(S6:S21)</f>
        <v>0</v>
      </c>
      <c r="T22" s="272">
        <f t="shared" si="5"/>
        <v>0</v>
      </c>
      <c r="U22" s="272">
        <f t="shared" si="5"/>
        <v>0</v>
      </c>
      <c r="V22" s="272">
        <f t="shared" si="5"/>
        <v>0</v>
      </c>
      <c r="W22" s="272">
        <f t="shared" si="5"/>
        <v>0</v>
      </c>
      <c r="X22" s="489">
        <f>SUM(X6:X21)</f>
        <v>0</v>
      </c>
      <c r="Y22" s="472">
        <f t="shared" si="5"/>
        <v>0</v>
      </c>
      <c r="Z22" s="106"/>
      <c r="AA22" s="272">
        <f>SUM(AA6:AA21)</f>
        <v>0</v>
      </c>
      <c r="AB22" s="272">
        <f t="shared" ref="AB22:AG22" si="6">SUM(AB6:AB21)</f>
        <v>0</v>
      </c>
      <c r="AC22" s="272">
        <f t="shared" si="6"/>
        <v>0</v>
      </c>
      <c r="AD22" s="272">
        <f t="shared" si="6"/>
        <v>0</v>
      </c>
      <c r="AE22" s="272">
        <f t="shared" si="6"/>
        <v>0</v>
      </c>
      <c r="AF22" s="272">
        <f t="shared" si="6"/>
        <v>0</v>
      </c>
      <c r="AG22" s="489">
        <f t="shared" si="6"/>
        <v>0</v>
      </c>
      <c r="AH22" s="15"/>
    </row>
    <row r="23" spans="1:34" s="488" customFormat="1" ht="15" customHeight="1" thickTop="1">
      <c r="A23" s="480"/>
      <c r="B23" s="481"/>
      <c r="C23" s="481"/>
      <c r="D23" s="482"/>
      <c r="E23" s="483"/>
      <c r="F23" s="482"/>
      <c r="G23" s="483"/>
      <c r="H23" s="484"/>
      <c r="I23" s="484"/>
      <c r="J23" s="484"/>
      <c r="K23" s="484"/>
      <c r="L23" s="484"/>
      <c r="M23" s="484"/>
      <c r="N23" s="484"/>
      <c r="O23" s="484"/>
      <c r="P23" s="484"/>
      <c r="Q23" s="485"/>
      <c r="R23" s="484"/>
      <c r="S23" s="484"/>
      <c r="T23" s="484"/>
      <c r="U23" s="484"/>
      <c r="V23" s="484"/>
      <c r="W23" s="484"/>
      <c r="X23" s="484"/>
      <c r="Y23" s="484"/>
      <c r="Z23" s="486"/>
      <c r="AA23" s="484"/>
      <c r="AB23" s="484"/>
      <c r="AC23" s="484"/>
      <c r="AD23" s="484"/>
      <c r="AE23" s="484"/>
      <c r="AF23" s="484"/>
      <c r="AG23" s="484"/>
      <c r="AH23" s="487"/>
    </row>
    <row r="24" spans="1:34" ht="18" hidden="1" customHeight="1">
      <c r="A24" s="18"/>
      <c r="B24" s="107"/>
      <c r="C24" s="107"/>
      <c r="D24" s="107"/>
      <c r="E24" s="107"/>
      <c r="F24" s="107"/>
      <c r="G24" s="107"/>
      <c r="H24" s="108" t="s">
        <v>111</v>
      </c>
      <c r="I24" s="108" t="s">
        <v>110</v>
      </c>
      <c r="J24" s="107"/>
      <c r="K24" s="107"/>
      <c r="L24" s="107"/>
      <c r="M24" s="107"/>
      <c r="N24" s="107"/>
      <c r="O24" s="107"/>
      <c r="P24" s="107"/>
      <c r="Q24" s="18"/>
      <c r="R24" s="15"/>
      <c r="S24" s="15"/>
      <c r="T24" s="15"/>
      <c r="U24" s="15"/>
      <c r="V24" s="15"/>
      <c r="W24" s="15"/>
      <c r="X24" s="15"/>
      <c r="Y24" s="15"/>
      <c r="Z24" s="60"/>
      <c r="AA24" s="15"/>
      <c r="AB24" s="15"/>
      <c r="AC24" s="15"/>
      <c r="AD24" s="15"/>
      <c r="AE24" s="15"/>
      <c r="AF24" s="15"/>
      <c r="AG24" s="15"/>
      <c r="AH24" s="15"/>
    </row>
    <row r="25" spans="1:34" ht="16.5" customHeight="1">
      <c r="A25" s="18"/>
      <c r="B25" s="61"/>
      <c r="C25" s="61"/>
      <c r="D25" s="109" t="s">
        <v>92</v>
      </c>
      <c r="E25" s="679">
        <f>SUM(J22+M22)</f>
        <v>0</v>
      </c>
      <c r="F25" s="680"/>
      <c r="G25" s="681"/>
      <c r="H25" s="110" t="str">
        <f>"(1)"</f>
        <v>(1)</v>
      </c>
      <c r="I25" s="15"/>
      <c r="J25" s="682" t="s">
        <v>93</v>
      </c>
      <c r="K25" s="677"/>
      <c r="L25" s="677"/>
      <c r="M25" s="679">
        <f>SUM(K22+N22)</f>
        <v>0</v>
      </c>
      <c r="N25" s="680"/>
      <c r="O25" s="681"/>
      <c r="P25" s="110" t="str">
        <f>"(2)"</f>
        <v>(2)</v>
      </c>
      <c r="Q25" s="18"/>
      <c r="R25" s="111"/>
      <c r="S25" s="676" t="s">
        <v>61</v>
      </c>
      <c r="T25" s="677"/>
      <c r="U25" s="678"/>
      <c r="V25" s="674">
        <f>SUM(R22:Y22)</f>
        <v>0</v>
      </c>
      <c r="W25" s="675"/>
      <c r="X25" s="110" t="str">
        <f>"(3)"</f>
        <v>(3)</v>
      </c>
      <c r="Y25" s="110" t="str">
        <f>"(3)"</f>
        <v>(3)</v>
      </c>
      <c r="Z25" s="112"/>
      <c r="AA25" s="113"/>
      <c r="AB25" s="682" t="s">
        <v>62</v>
      </c>
      <c r="AC25" s="677"/>
      <c r="AD25" s="683"/>
      <c r="AE25" s="674">
        <f>SUM(AA22:AG22)</f>
        <v>0</v>
      </c>
      <c r="AF25" s="675"/>
      <c r="AG25" s="110" t="str">
        <f>"(4)"</f>
        <v>(4)</v>
      </c>
      <c r="AH25" s="15"/>
    </row>
    <row r="26" spans="1:34" ht="15" hidden="1" customHeight="1">
      <c r="A26" s="18"/>
      <c r="B26" s="114"/>
      <c r="C26" s="114"/>
      <c r="D26" s="259">
        <f>'9'!D26+IF(G7&lt;&gt;0,J7,0)-IF(G7&lt;&gt;0,K7,0)+IF(G8&lt;&gt;0,J8,0)-IF(G8&lt;&gt;0,K8,0)+IF(G9&lt;&gt;0,J9,0)-IF(G9&lt;&gt;0,K9,0)+IF(G10&lt;&gt;0,J10,0)-IF(G10&lt;&gt;0,K10,0)+IF(G11&lt;&gt;0,J11,0)-IF(G11&lt;&gt;0,K11,0)+IF(G12&lt;&gt;0,J12,0)-IF(G12&lt;&gt;0,K12,0)+IF(G13&lt;&gt;0,J13,0)-IF(G13&lt;&gt;0,K13,0)+IF(G14&lt;&gt;0,J14,0)-IF(G14&lt;&gt;0,K14,0)+IF(G15&lt;&gt;0,J15,0)-IF(G15&lt;&gt;0,K15,0)+IF(G16&lt;&gt;0,J16,0)-IF(G16&lt;&gt;0,K16,0)+IF(G17&lt;&gt;0,J17,0)-IF(G17&lt;&gt;0,K17,0)+IF(G18&lt;&gt;0,J18,0)-IF(G18&lt;&gt;0,K18,0)+IF(G19&lt;&gt;0,J19,0)-IF(G19&lt;&gt;0,K19,0)+IF(G20&lt;&gt;0,J20,0)-IF(G20&lt;&gt;0,K20,0)+IF(G21&lt;&gt;0,J21,0)-IF(G21&lt;&gt;0,K21,0)</f>
        <v>0</v>
      </c>
      <c r="E26" s="684" t="s">
        <v>94</v>
      </c>
      <c r="F26" s="684"/>
      <c r="G26" s="684"/>
      <c r="H26" s="116"/>
      <c r="I26" s="116"/>
      <c r="J26" s="15"/>
      <c r="K26" s="15"/>
      <c r="L26" s="15"/>
      <c r="M26" s="684" t="s">
        <v>95</v>
      </c>
      <c r="N26" s="684"/>
      <c r="O26" s="684"/>
      <c r="P26" s="117"/>
      <c r="Q26" s="18"/>
      <c r="R26" s="18"/>
      <c r="S26" s="18"/>
      <c r="T26" s="118"/>
      <c r="U26" s="118"/>
      <c r="V26" s="685" t="s">
        <v>330</v>
      </c>
      <c r="W26" s="685"/>
      <c r="X26" s="381"/>
      <c r="Y26" s="15"/>
      <c r="Z26" s="119"/>
      <c r="AA26" s="18"/>
      <c r="AB26" s="18"/>
      <c r="AC26" s="18"/>
      <c r="AD26" s="18"/>
      <c r="AE26" s="684" t="s">
        <v>331</v>
      </c>
      <c r="AF26" s="684"/>
      <c r="AG26" s="15"/>
      <c r="AH26" s="15"/>
    </row>
    <row r="27" spans="1:34" ht="15.75" hidden="1">
      <c r="A27" s="15"/>
      <c r="B27" s="713" t="s">
        <v>262</v>
      </c>
      <c r="C27" s="713"/>
      <c r="D27" s="260" t="s">
        <v>361</v>
      </c>
      <c r="E27" s="711">
        <f>'16&gt;'!E27</f>
        <v>0</v>
      </c>
      <c r="F27" s="712"/>
      <c r="G27" s="712"/>
      <c r="H27" s="735" t="s">
        <v>112</v>
      </c>
      <c r="I27" s="735"/>
      <c r="J27" s="15"/>
      <c r="K27" s="121" t="str">
        <f>"(1)-(2)+(5)"</f>
        <v>(1)-(2)+(5)</v>
      </c>
      <c r="L27" s="672">
        <f>E25-M25+I22</f>
        <v>0</v>
      </c>
      <c r="M27" s="672"/>
      <c r="N27" s="672">
        <f>V25-AE25+H22</f>
        <v>0</v>
      </c>
      <c r="O27" s="672"/>
      <c r="P27" s="110" t="str">
        <f>"(3)-(4)+(6)"</f>
        <v>(3)-(4)+(6)</v>
      </c>
      <c r="Q27" s="15"/>
      <c r="R27" s="15"/>
      <c r="S27" s="15"/>
      <c r="T27" s="15"/>
      <c r="U27" s="110"/>
      <c r="V27" s="15"/>
      <c r="W27" s="15"/>
      <c r="X27" s="15"/>
      <c r="Y27" s="15"/>
      <c r="Z27" s="60"/>
      <c r="AA27" s="15"/>
      <c r="AB27" s="15"/>
      <c r="AC27" s="15"/>
      <c r="AD27" s="110"/>
      <c r="AE27" s="15"/>
      <c r="AF27" s="15"/>
      <c r="AG27" s="417" t="s">
        <v>275</v>
      </c>
      <c r="AH27" s="15"/>
    </row>
    <row r="28" spans="1:34">
      <c r="Z28" s="12"/>
      <c r="AH28" s="15"/>
    </row>
  </sheetData>
  <sheetProtection password="CD4D" sheet="1" selectLockedCells="1"/>
  <mergeCells count="46">
    <mergeCell ref="Z3:Z6"/>
    <mergeCell ref="E27:G27"/>
    <mergeCell ref="L27:M27"/>
    <mergeCell ref="N27:O27"/>
    <mergeCell ref="G2:G3"/>
    <mergeCell ref="E7:F7"/>
    <mergeCell ref="J2:L3"/>
    <mergeCell ref="E5:F5"/>
    <mergeCell ref="E16:F16"/>
    <mergeCell ref="E2:F3"/>
    <mergeCell ref="B27:C27"/>
    <mergeCell ref="H27:I27"/>
    <mergeCell ref="M2:O3"/>
    <mergeCell ref="D2:D3"/>
    <mergeCell ref="E4:F4"/>
    <mergeCell ref="D6:G6"/>
    <mergeCell ref="B4:D4"/>
    <mergeCell ref="B2:B3"/>
    <mergeCell ref="C2:C3"/>
    <mergeCell ref="B22:C22"/>
    <mergeCell ref="H2:I3"/>
    <mergeCell ref="E17:F17"/>
    <mergeCell ref="E18:F18"/>
    <mergeCell ref="E8:F8"/>
    <mergeCell ref="P2:P3"/>
    <mergeCell ref="E15:F15"/>
    <mergeCell ref="E20:F20"/>
    <mergeCell ref="E13:F13"/>
    <mergeCell ref="E14:F14"/>
    <mergeCell ref="E19:F19"/>
    <mergeCell ref="M25:O25"/>
    <mergeCell ref="E9:F9"/>
    <mergeCell ref="E10:F10"/>
    <mergeCell ref="E11:F11"/>
    <mergeCell ref="E12:F12"/>
    <mergeCell ref="E21:F21"/>
    <mergeCell ref="AE25:AF25"/>
    <mergeCell ref="E26:G26"/>
    <mergeCell ref="M26:O26"/>
    <mergeCell ref="V26:W26"/>
    <mergeCell ref="AE26:AF26"/>
    <mergeCell ref="E25:G25"/>
    <mergeCell ref="S25:U25"/>
    <mergeCell ref="J25:L25"/>
    <mergeCell ref="AB25:AD25"/>
    <mergeCell ref="V25:W25"/>
  </mergeCells>
  <phoneticPr fontId="0" type="noConversion"/>
  <pageMargins left="0.19685039370078741" right="0.19685039370078741" top="0.39370078740157483" bottom="0.39370078740157483" header="0" footer="0"/>
  <pageSetup paperSize="9" firstPageNumber="0" orientation="landscape" cellComments="asDisplayed" horizontalDpi="300" verticalDpi="300" r:id="rId1"/>
  <headerFooter alignWithMargins="0"/>
  <drawing r:id="rId2"/>
  <legacyDrawing r:id="rId3"/>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166378-9955-4B87-877D-361E77C5F8E2}">
  <sheetPr codeName="Feuil13"/>
  <dimension ref="A1:AH28"/>
  <sheetViews>
    <sheetView showGridLines="0" zoomScaleNormal="100" workbookViewId="0">
      <pane xSplit="4" topLeftCell="E1" activePane="topRight" state="frozen"/>
      <selection pane="topRight" activeCell="C7" sqref="C7"/>
    </sheetView>
  </sheetViews>
  <sheetFormatPr baseColWidth="10" defaultRowHeight="12.75"/>
  <cols>
    <col min="1" max="1" width="2.7109375" style="2" customWidth="1"/>
    <col min="2" max="2" width="3.42578125" style="2" customWidth="1"/>
    <col min="3" max="3" width="5.85546875" style="2" customWidth="1"/>
    <col min="4" max="4" width="34.7109375" style="2" customWidth="1"/>
    <col min="5" max="5" width="4.28515625" style="2" customWidth="1"/>
    <col min="6" max="6" width="3.85546875" style="2" customWidth="1"/>
    <col min="7" max="7" width="7.85546875" style="2" customWidth="1"/>
    <col min="8" max="9" width="8" style="2" customWidth="1"/>
    <col min="10" max="11" width="9.42578125" style="2" customWidth="1"/>
    <col min="12" max="12" width="9.7109375" style="2" customWidth="1"/>
    <col min="13" max="14" width="9" style="2" customWidth="1"/>
    <col min="15" max="16" width="9.7109375" style="2" customWidth="1"/>
    <col min="17" max="17" width="2.7109375" style="2" customWidth="1"/>
    <col min="18" max="24" width="10" style="2" customWidth="1"/>
    <col min="25" max="25" width="8.85546875" style="2" hidden="1" customWidth="1"/>
    <col min="26" max="26" width="2.7109375" style="2" customWidth="1"/>
    <col min="27" max="33" width="10" style="2" customWidth="1"/>
    <col min="34" max="34" width="5" style="2" customWidth="1"/>
    <col min="35" max="16384" width="11.42578125" style="2"/>
  </cols>
  <sheetData>
    <row r="1" spans="1:34" ht="6" customHeight="1" thickBot="1">
      <c r="A1" s="15"/>
      <c r="B1" s="15"/>
      <c r="C1" s="15"/>
      <c r="D1" s="15"/>
      <c r="E1" s="15"/>
      <c r="F1" s="15"/>
      <c r="G1" s="15"/>
      <c r="H1" s="15"/>
      <c r="I1" s="15"/>
      <c r="J1" s="15"/>
      <c r="K1" s="15"/>
      <c r="L1" s="15"/>
      <c r="M1" s="15"/>
      <c r="N1" s="15"/>
      <c r="O1" s="15"/>
      <c r="P1" s="15"/>
      <c r="Q1" s="15"/>
      <c r="R1" s="15"/>
      <c r="S1" s="15"/>
      <c r="T1" s="15"/>
      <c r="U1" s="15"/>
      <c r="V1" s="15"/>
      <c r="W1" s="15"/>
      <c r="X1" s="15"/>
      <c r="Y1" s="15"/>
      <c r="Z1" s="60"/>
      <c r="AA1" s="15"/>
      <c r="AB1" s="15"/>
      <c r="AC1" s="15"/>
      <c r="AD1" s="15"/>
      <c r="AE1" s="15"/>
      <c r="AF1" s="15"/>
      <c r="AG1" s="15"/>
      <c r="AH1" s="15"/>
    </row>
    <row r="2" spans="1:34" ht="18.75" customHeight="1" thickTop="1">
      <c r="A2" s="17"/>
      <c r="B2" s="724" t="s">
        <v>0</v>
      </c>
      <c r="C2" s="702" t="s">
        <v>1</v>
      </c>
      <c r="D2" s="691" t="s">
        <v>2</v>
      </c>
      <c r="E2" s="690" t="s">
        <v>60</v>
      </c>
      <c r="F2" s="691"/>
      <c r="G2" s="705" t="s">
        <v>355</v>
      </c>
      <c r="H2" s="704" t="s">
        <v>3</v>
      </c>
      <c r="I2" s="705"/>
      <c r="J2" s="704" t="s">
        <v>354</v>
      </c>
      <c r="K2" s="695"/>
      <c r="L2" s="696"/>
      <c r="M2" s="694" t="s">
        <v>4</v>
      </c>
      <c r="N2" s="695"/>
      <c r="O2" s="696"/>
      <c r="P2" s="686" t="s">
        <v>455</v>
      </c>
      <c r="Q2" s="18"/>
      <c r="R2" s="19">
        <v>7070</v>
      </c>
      <c r="S2" s="20">
        <v>7080</v>
      </c>
      <c r="T2" s="20">
        <v>7410</v>
      </c>
      <c r="U2" s="20">
        <v>7551</v>
      </c>
      <c r="V2" s="20">
        <v>75511</v>
      </c>
      <c r="W2" s="20">
        <v>7562</v>
      </c>
      <c r="X2" s="21">
        <v>7700</v>
      </c>
      <c r="Y2" s="473">
        <v>7700</v>
      </c>
      <c r="Z2" s="61"/>
      <c r="AA2" s="19">
        <v>6070</v>
      </c>
      <c r="AB2" s="20">
        <v>61681</v>
      </c>
      <c r="AC2" s="20">
        <v>6181</v>
      </c>
      <c r="AD2" s="20">
        <v>6270</v>
      </c>
      <c r="AE2" s="20">
        <v>6586</v>
      </c>
      <c r="AF2" s="20">
        <v>6700</v>
      </c>
      <c r="AG2" s="21">
        <v>6800</v>
      </c>
      <c r="AH2" s="15"/>
    </row>
    <row r="3" spans="1:34" ht="42" customHeight="1">
      <c r="A3" s="17"/>
      <c r="B3" s="725"/>
      <c r="C3" s="703"/>
      <c r="D3" s="693"/>
      <c r="E3" s="692"/>
      <c r="F3" s="693"/>
      <c r="G3" s="707"/>
      <c r="H3" s="706"/>
      <c r="I3" s="707"/>
      <c r="J3" s="706"/>
      <c r="K3" s="698"/>
      <c r="L3" s="699"/>
      <c r="M3" s="697"/>
      <c r="N3" s="698"/>
      <c r="O3" s="699"/>
      <c r="P3" s="687"/>
      <c r="Q3" s="18"/>
      <c r="R3" s="22" t="s">
        <v>468</v>
      </c>
      <c r="S3" s="23" t="s">
        <v>374</v>
      </c>
      <c r="T3" s="23" t="s">
        <v>72</v>
      </c>
      <c r="U3" s="23" t="s">
        <v>449</v>
      </c>
      <c r="V3" s="23" t="s">
        <v>444</v>
      </c>
      <c r="W3" s="23" t="s">
        <v>452</v>
      </c>
      <c r="X3" s="24" t="s">
        <v>75</v>
      </c>
      <c r="Y3" s="474" t="s">
        <v>39</v>
      </c>
      <c r="Z3" s="726" t="s">
        <v>113</v>
      </c>
      <c r="AA3" s="22" t="s">
        <v>67</v>
      </c>
      <c r="AB3" s="382" t="s">
        <v>73</v>
      </c>
      <c r="AC3" s="23" t="s">
        <v>69</v>
      </c>
      <c r="AD3" s="23" t="s">
        <v>445</v>
      </c>
      <c r="AE3" s="23" t="s">
        <v>71</v>
      </c>
      <c r="AF3" s="23" t="s">
        <v>40</v>
      </c>
      <c r="AG3" s="24" t="s">
        <v>363</v>
      </c>
      <c r="AH3" s="15"/>
    </row>
    <row r="4" spans="1:34" ht="66.75" customHeight="1">
      <c r="A4" s="25"/>
      <c r="B4" s="721" t="str">
        <f>CONCATENATE("Année scolaire : ",Garde!C11)</f>
        <v>Année scolaire : 2026-2027</v>
      </c>
      <c r="C4" s="722"/>
      <c r="D4" s="723"/>
      <c r="E4" s="716" t="s">
        <v>55</v>
      </c>
      <c r="F4" s="717"/>
      <c r="G4" s="26" t="s">
        <v>356</v>
      </c>
      <c r="H4" s="27" t="s">
        <v>457</v>
      </c>
      <c r="I4" s="409" t="s">
        <v>456</v>
      </c>
      <c r="J4" s="28" t="s">
        <v>5</v>
      </c>
      <c r="K4" s="29" t="s">
        <v>6</v>
      </c>
      <c r="L4" s="30" t="s">
        <v>7</v>
      </c>
      <c r="M4" s="28" t="s">
        <v>5</v>
      </c>
      <c r="N4" s="29" t="s">
        <v>6</v>
      </c>
      <c r="O4" s="30" t="s">
        <v>7</v>
      </c>
      <c r="P4" s="31"/>
      <c r="Q4" s="18"/>
      <c r="R4" s="32" t="s">
        <v>458</v>
      </c>
      <c r="S4" s="33" t="s">
        <v>447</v>
      </c>
      <c r="T4" s="33" t="s">
        <v>448</v>
      </c>
      <c r="U4" s="33" t="s">
        <v>450</v>
      </c>
      <c r="V4" s="33" t="s">
        <v>451</v>
      </c>
      <c r="W4" s="33" t="s">
        <v>453</v>
      </c>
      <c r="X4" s="34" t="s">
        <v>454</v>
      </c>
      <c r="Y4" s="475" t="s">
        <v>41</v>
      </c>
      <c r="Z4" s="726"/>
      <c r="AA4" s="32" t="s">
        <v>446</v>
      </c>
      <c r="AB4" s="33" t="s">
        <v>459</v>
      </c>
      <c r="AC4" s="33" t="s">
        <v>460</v>
      </c>
      <c r="AD4" s="33" t="s">
        <v>461</v>
      </c>
      <c r="AE4" s="33" t="s">
        <v>462</v>
      </c>
      <c r="AF4" s="33" t="s">
        <v>463</v>
      </c>
      <c r="AG4" s="34" t="s">
        <v>464</v>
      </c>
      <c r="AH4" s="15"/>
    </row>
    <row r="5" spans="1:34" ht="11.85" customHeight="1" thickBot="1">
      <c r="A5" s="18"/>
      <c r="B5" s="35" t="s">
        <v>8</v>
      </c>
      <c r="C5" s="36" t="s">
        <v>9</v>
      </c>
      <c r="D5" s="37" t="s">
        <v>10</v>
      </c>
      <c r="E5" s="708" t="s">
        <v>11</v>
      </c>
      <c r="F5" s="709"/>
      <c r="G5" s="38" t="s">
        <v>12</v>
      </c>
      <c r="H5" s="39" t="s">
        <v>13</v>
      </c>
      <c r="I5" s="40" t="s">
        <v>14</v>
      </c>
      <c r="J5" s="41" t="s">
        <v>15</v>
      </c>
      <c r="K5" s="42" t="s">
        <v>16</v>
      </c>
      <c r="L5" s="43" t="s">
        <v>17</v>
      </c>
      <c r="M5" s="41" t="s">
        <v>18</v>
      </c>
      <c r="N5" s="42" t="s">
        <v>19</v>
      </c>
      <c r="O5" s="43" t="s">
        <v>20</v>
      </c>
      <c r="P5" s="44" t="s">
        <v>21</v>
      </c>
      <c r="Q5" s="18"/>
      <c r="R5" s="45" t="s">
        <v>57</v>
      </c>
      <c r="S5" s="46" t="s">
        <v>42</v>
      </c>
      <c r="T5" s="46" t="s">
        <v>43</v>
      </c>
      <c r="U5" s="46" t="s">
        <v>44</v>
      </c>
      <c r="V5" s="41" t="s">
        <v>45</v>
      </c>
      <c r="W5" s="41" t="s">
        <v>46</v>
      </c>
      <c r="X5" s="47" t="s">
        <v>47</v>
      </c>
      <c r="Y5" s="476" t="s">
        <v>48</v>
      </c>
      <c r="Z5" s="726"/>
      <c r="AA5" s="45" t="s">
        <v>49</v>
      </c>
      <c r="AB5" s="46" t="s">
        <v>50</v>
      </c>
      <c r="AC5" s="46" t="s">
        <v>51</v>
      </c>
      <c r="AD5" s="46" t="s">
        <v>52</v>
      </c>
      <c r="AE5" s="46" t="s">
        <v>53</v>
      </c>
      <c r="AF5" s="46" t="s">
        <v>54</v>
      </c>
      <c r="AG5" s="47" t="s">
        <v>329</v>
      </c>
      <c r="AH5" s="15"/>
    </row>
    <row r="6" spans="1:34" ht="24" customHeight="1" thickTop="1" thickBot="1">
      <c r="A6" s="18"/>
      <c r="B6" s="48"/>
      <c r="C6" s="49"/>
      <c r="D6" s="718" t="s">
        <v>22</v>
      </c>
      <c r="E6" s="719"/>
      <c r="F6" s="719"/>
      <c r="G6" s="720"/>
      <c r="H6" s="50">
        <f>'10'!H22</f>
        <v>0</v>
      </c>
      <c r="I6" s="51">
        <f>'10'!I22</f>
        <v>0</v>
      </c>
      <c r="J6" s="52">
        <f>'10'!J22</f>
        <v>0</v>
      </c>
      <c r="K6" s="53">
        <f>'10'!K22</f>
        <v>0</v>
      </c>
      <c r="L6" s="418">
        <f>'10'!L22</f>
        <v>0</v>
      </c>
      <c r="M6" s="54">
        <f>'10'!M22</f>
        <v>0</v>
      </c>
      <c r="N6" s="53">
        <f>'10'!N22</f>
        <v>0</v>
      </c>
      <c r="O6" s="419">
        <f>'10'!O22</f>
        <v>0</v>
      </c>
      <c r="P6" s="55">
        <f>SUM(L6+O6)</f>
        <v>0</v>
      </c>
      <c r="Q6" s="18"/>
      <c r="R6" s="261">
        <f>'10'!R22</f>
        <v>0</v>
      </c>
      <c r="S6" s="262">
        <f>'10'!S22</f>
        <v>0</v>
      </c>
      <c r="T6" s="262">
        <f>'10'!T22</f>
        <v>0</v>
      </c>
      <c r="U6" s="262">
        <f>'10'!U22</f>
        <v>0</v>
      </c>
      <c r="V6" s="262">
        <f>'10'!V22</f>
        <v>0</v>
      </c>
      <c r="W6" s="262">
        <f>'10'!W22</f>
        <v>0</v>
      </c>
      <c r="X6" s="263">
        <f>'10'!X22</f>
        <v>0</v>
      </c>
      <c r="Y6" s="51">
        <f>'10'!Y22</f>
        <v>0</v>
      </c>
      <c r="Z6" s="726"/>
      <c r="AA6" s="261">
        <f>'10'!AA22</f>
        <v>0</v>
      </c>
      <c r="AB6" s="262">
        <f>'10'!AB22</f>
        <v>0</v>
      </c>
      <c r="AC6" s="262">
        <f>'10'!AC22</f>
        <v>0</v>
      </c>
      <c r="AD6" s="262">
        <f>'10'!AD22</f>
        <v>0</v>
      </c>
      <c r="AE6" s="262">
        <f>'10'!AE22</f>
        <v>0</v>
      </c>
      <c r="AF6" s="262">
        <f>'10'!AF22</f>
        <v>0</v>
      </c>
      <c r="AG6" s="263">
        <f>'10'!AG22</f>
        <v>0</v>
      </c>
      <c r="AH6" s="15"/>
    </row>
    <row r="7" spans="1:34" ht="23.1" customHeight="1" thickTop="1">
      <c r="A7" s="63" t="s">
        <v>23</v>
      </c>
      <c r="B7" s="64">
        <f>'10'!B21+1</f>
        <v>151</v>
      </c>
      <c r="C7" s="521"/>
      <c r="D7" s="122"/>
      <c r="E7" s="733"/>
      <c r="F7" s="734"/>
      <c r="G7" s="123"/>
      <c r="H7" s="124"/>
      <c r="I7" s="125"/>
      <c r="J7" s="126"/>
      <c r="K7" s="127"/>
      <c r="L7" s="72">
        <f t="shared" ref="L7:L21" si="0">L6+J7-K7</f>
        <v>0</v>
      </c>
      <c r="M7" s="133"/>
      <c r="N7" s="127"/>
      <c r="O7" s="74">
        <f t="shared" ref="O7:O21" si="1">O6+M7-N7</f>
        <v>0</v>
      </c>
      <c r="P7" s="75">
        <f t="shared" ref="P7:P21" si="2">L7+O7</f>
        <v>0</v>
      </c>
      <c r="Q7" s="63" t="s">
        <v>23</v>
      </c>
      <c r="R7" s="264"/>
      <c r="S7" s="265"/>
      <c r="T7" s="265"/>
      <c r="U7" s="265"/>
      <c r="V7" s="265"/>
      <c r="W7" s="265"/>
      <c r="X7" s="266"/>
      <c r="Y7" s="125"/>
      <c r="Z7" s="79" t="str">
        <f t="shared" ref="Z7:Z21" si="3">IF(H7+I7+J7+K7+M7+N7=0," ",IF(OR(AND(H7&lt;&gt;0,I7=0,J7+M7+SUM(AA7:AG7)=H7),AND(I7&lt;&gt;0,H7=0,K7+N7=I7),AND(H7=0,I7=0,K7+N7&lt;&gt;0,K7+N7=SUM(AA7:AG7)),AND(H7=0,I7=0,J7+M7&lt;&gt;0,J7+M7=SUM(R7:Y7)),AND(H7=0,I7=0,M7=0,N7&lt;&gt;0,N7=J7),AND(H7=0,I7=0,M7&lt;&gt;0,N7=0,M7=K7)),"ok","??"))</f>
        <v xml:space="preserve"> </v>
      </c>
      <c r="AA7" s="264"/>
      <c r="AB7" s="265"/>
      <c r="AC7" s="265"/>
      <c r="AD7" s="265"/>
      <c r="AE7" s="265"/>
      <c r="AF7" s="265"/>
      <c r="AG7" s="266"/>
      <c r="AH7" s="15"/>
    </row>
    <row r="8" spans="1:34" ht="23.1" customHeight="1">
      <c r="A8" s="63" t="s">
        <v>24</v>
      </c>
      <c r="B8" s="64">
        <f>B7+1</f>
        <v>152</v>
      </c>
      <c r="C8" s="521"/>
      <c r="D8" s="128"/>
      <c r="E8" s="729"/>
      <c r="F8" s="730"/>
      <c r="G8" s="129"/>
      <c r="H8" s="124"/>
      <c r="I8" s="125"/>
      <c r="J8" s="126"/>
      <c r="K8" s="127"/>
      <c r="L8" s="72">
        <f t="shared" si="0"/>
        <v>0</v>
      </c>
      <c r="M8" s="133"/>
      <c r="N8" s="127"/>
      <c r="O8" s="74">
        <f t="shared" si="1"/>
        <v>0</v>
      </c>
      <c r="P8" s="75">
        <f t="shared" si="2"/>
        <v>0</v>
      </c>
      <c r="Q8" s="63" t="s">
        <v>24</v>
      </c>
      <c r="R8" s="267"/>
      <c r="S8" s="268"/>
      <c r="T8" s="269"/>
      <c r="U8" s="269"/>
      <c r="V8" s="269"/>
      <c r="W8" s="270"/>
      <c r="X8" s="273"/>
      <c r="Y8" s="125"/>
      <c r="Z8" s="79" t="str">
        <f t="shared" si="3"/>
        <v xml:space="preserve"> </v>
      </c>
      <c r="AA8" s="267"/>
      <c r="AB8" s="269"/>
      <c r="AC8" s="269"/>
      <c r="AD8" s="269"/>
      <c r="AE8" s="269"/>
      <c r="AF8" s="269"/>
      <c r="AG8" s="273"/>
      <c r="AH8" s="15"/>
    </row>
    <row r="9" spans="1:34" ht="23.1" customHeight="1">
      <c r="A9" s="63" t="s">
        <v>25</v>
      </c>
      <c r="B9" s="64">
        <f t="shared" ref="B9:B21" si="4">B8+1</f>
        <v>153</v>
      </c>
      <c r="C9" s="521"/>
      <c r="D9" s="128"/>
      <c r="E9" s="729"/>
      <c r="F9" s="730"/>
      <c r="G9" s="123"/>
      <c r="H9" s="124"/>
      <c r="I9" s="125"/>
      <c r="J9" s="126"/>
      <c r="K9" s="127"/>
      <c r="L9" s="72">
        <f t="shared" si="0"/>
        <v>0</v>
      </c>
      <c r="M9" s="133"/>
      <c r="N9" s="127"/>
      <c r="O9" s="74">
        <f t="shared" si="1"/>
        <v>0</v>
      </c>
      <c r="P9" s="75">
        <f t="shared" si="2"/>
        <v>0</v>
      </c>
      <c r="Q9" s="63" t="s">
        <v>25</v>
      </c>
      <c r="R9" s="264"/>
      <c r="S9" s="271"/>
      <c r="T9" s="265"/>
      <c r="U9" s="265"/>
      <c r="V9" s="265"/>
      <c r="W9" s="133"/>
      <c r="X9" s="266"/>
      <c r="Y9" s="125"/>
      <c r="Z9" s="79" t="str">
        <f t="shared" si="3"/>
        <v xml:space="preserve"> </v>
      </c>
      <c r="AA9" s="264"/>
      <c r="AB9" s="265"/>
      <c r="AC9" s="265"/>
      <c r="AD9" s="265"/>
      <c r="AE9" s="265"/>
      <c r="AF9" s="265"/>
      <c r="AG9" s="266"/>
      <c r="AH9" s="15"/>
    </row>
    <row r="10" spans="1:34" ht="23.1" customHeight="1">
      <c r="A10" s="63" t="s">
        <v>26</v>
      </c>
      <c r="B10" s="64">
        <f t="shared" si="4"/>
        <v>154</v>
      </c>
      <c r="C10" s="521"/>
      <c r="D10" s="128"/>
      <c r="E10" s="729"/>
      <c r="F10" s="730"/>
      <c r="G10" s="129"/>
      <c r="H10" s="124"/>
      <c r="I10" s="125"/>
      <c r="J10" s="126"/>
      <c r="K10" s="127"/>
      <c r="L10" s="72">
        <f t="shared" si="0"/>
        <v>0</v>
      </c>
      <c r="M10" s="133"/>
      <c r="N10" s="127"/>
      <c r="O10" s="74">
        <f t="shared" si="1"/>
        <v>0</v>
      </c>
      <c r="P10" s="75">
        <f t="shared" si="2"/>
        <v>0</v>
      </c>
      <c r="Q10" s="63" t="s">
        <v>26</v>
      </c>
      <c r="R10" s="264"/>
      <c r="S10" s="271"/>
      <c r="T10" s="265"/>
      <c r="U10" s="265"/>
      <c r="V10" s="265"/>
      <c r="W10" s="133"/>
      <c r="X10" s="266"/>
      <c r="Y10" s="125"/>
      <c r="Z10" s="79" t="str">
        <f t="shared" si="3"/>
        <v xml:space="preserve"> </v>
      </c>
      <c r="AA10" s="264"/>
      <c r="AB10" s="265"/>
      <c r="AC10" s="265"/>
      <c r="AD10" s="265"/>
      <c r="AE10" s="265"/>
      <c r="AF10" s="265"/>
      <c r="AG10" s="266"/>
      <c r="AH10" s="15"/>
    </row>
    <row r="11" spans="1:34" ht="23.1" customHeight="1">
      <c r="A11" s="63" t="s">
        <v>27</v>
      </c>
      <c r="B11" s="64">
        <f t="shared" si="4"/>
        <v>155</v>
      </c>
      <c r="C11" s="521"/>
      <c r="D11" s="128"/>
      <c r="E11" s="729"/>
      <c r="F11" s="730"/>
      <c r="G11" s="123"/>
      <c r="H11" s="124"/>
      <c r="I11" s="125"/>
      <c r="J11" s="126"/>
      <c r="K11" s="127"/>
      <c r="L11" s="72">
        <f t="shared" si="0"/>
        <v>0</v>
      </c>
      <c r="M11" s="133"/>
      <c r="N11" s="127"/>
      <c r="O11" s="74">
        <f t="shared" si="1"/>
        <v>0</v>
      </c>
      <c r="P11" s="75">
        <f t="shared" si="2"/>
        <v>0</v>
      </c>
      <c r="Q11" s="63" t="s">
        <v>27</v>
      </c>
      <c r="R11" s="264"/>
      <c r="S11" s="271"/>
      <c r="T11" s="265"/>
      <c r="U11" s="265"/>
      <c r="V11" s="265"/>
      <c r="W11" s="133"/>
      <c r="X11" s="266"/>
      <c r="Y11" s="125"/>
      <c r="Z11" s="79" t="str">
        <f t="shared" si="3"/>
        <v xml:space="preserve"> </v>
      </c>
      <c r="AA11" s="264"/>
      <c r="AB11" s="265"/>
      <c r="AC11" s="265"/>
      <c r="AD11" s="265"/>
      <c r="AE11" s="265"/>
      <c r="AF11" s="265"/>
      <c r="AG11" s="266"/>
      <c r="AH11" s="15"/>
    </row>
    <row r="12" spans="1:34" ht="23.1" customHeight="1">
      <c r="A12" s="63" t="s">
        <v>28</v>
      </c>
      <c r="B12" s="64">
        <f t="shared" si="4"/>
        <v>156</v>
      </c>
      <c r="C12" s="521"/>
      <c r="D12" s="130"/>
      <c r="E12" s="729"/>
      <c r="F12" s="730"/>
      <c r="G12" s="131"/>
      <c r="H12" s="124"/>
      <c r="I12" s="125"/>
      <c r="J12" s="126"/>
      <c r="K12" s="127"/>
      <c r="L12" s="72">
        <f t="shared" si="0"/>
        <v>0</v>
      </c>
      <c r="M12" s="133"/>
      <c r="N12" s="127"/>
      <c r="O12" s="74">
        <f t="shared" si="1"/>
        <v>0</v>
      </c>
      <c r="P12" s="75">
        <f t="shared" si="2"/>
        <v>0</v>
      </c>
      <c r="Q12" s="63" t="s">
        <v>28</v>
      </c>
      <c r="R12" s="264"/>
      <c r="S12" s="271"/>
      <c r="T12" s="265"/>
      <c r="U12" s="265"/>
      <c r="V12" s="265"/>
      <c r="W12" s="133"/>
      <c r="X12" s="266"/>
      <c r="Y12" s="125"/>
      <c r="Z12" s="79" t="str">
        <f t="shared" si="3"/>
        <v xml:space="preserve"> </v>
      </c>
      <c r="AA12" s="264"/>
      <c r="AB12" s="265"/>
      <c r="AC12" s="265"/>
      <c r="AD12" s="265"/>
      <c r="AE12" s="265"/>
      <c r="AF12" s="265"/>
      <c r="AG12" s="266"/>
      <c r="AH12" s="15"/>
    </row>
    <row r="13" spans="1:34" ht="23.1" customHeight="1">
      <c r="A13" s="63" t="s">
        <v>29</v>
      </c>
      <c r="B13" s="64">
        <f t="shared" si="4"/>
        <v>157</v>
      </c>
      <c r="C13" s="521"/>
      <c r="D13" s="128"/>
      <c r="E13" s="729"/>
      <c r="F13" s="730"/>
      <c r="G13" s="123"/>
      <c r="H13" s="124"/>
      <c r="I13" s="125"/>
      <c r="J13" s="126"/>
      <c r="K13" s="127"/>
      <c r="L13" s="72">
        <f t="shared" si="0"/>
        <v>0</v>
      </c>
      <c r="M13" s="133"/>
      <c r="N13" s="127"/>
      <c r="O13" s="74">
        <f t="shared" si="1"/>
        <v>0</v>
      </c>
      <c r="P13" s="75">
        <f t="shared" si="2"/>
        <v>0</v>
      </c>
      <c r="Q13" s="63" t="s">
        <v>29</v>
      </c>
      <c r="R13" s="264"/>
      <c r="S13" s="271"/>
      <c r="T13" s="265"/>
      <c r="U13" s="265"/>
      <c r="V13" s="265"/>
      <c r="W13" s="133"/>
      <c r="X13" s="266"/>
      <c r="Y13" s="125"/>
      <c r="Z13" s="79" t="str">
        <f t="shared" si="3"/>
        <v xml:space="preserve"> </v>
      </c>
      <c r="AA13" s="264"/>
      <c r="AB13" s="265"/>
      <c r="AC13" s="265"/>
      <c r="AD13" s="265"/>
      <c r="AE13" s="265"/>
      <c r="AF13" s="265"/>
      <c r="AG13" s="266"/>
      <c r="AH13" s="15"/>
    </row>
    <row r="14" spans="1:34" ht="23.1" customHeight="1">
      <c r="A14" s="63" t="s">
        <v>30</v>
      </c>
      <c r="B14" s="64">
        <f t="shared" si="4"/>
        <v>158</v>
      </c>
      <c r="C14" s="521"/>
      <c r="D14" s="128"/>
      <c r="E14" s="729"/>
      <c r="F14" s="730"/>
      <c r="G14" s="131"/>
      <c r="H14" s="124"/>
      <c r="I14" s="125"/>
      <c r="J14" s="126"/>
      <c r="K14" s="127"/>
      <c r="L14" s="72">
        <f t="shared" si="0"/>
        <v>0</v>
      </c>
      <c r="M14" s="133"/>
      <c r="N14" s="127"/>
      <c r="O14" s="74">
        <f t="shared" si="1"/>
        <v>0</v>
      </c>
      <c r="P14" s="75">
        <f t="shared" si="2"/>
        <v>0</v>
      </c>
      <c r="Q14" s="63" t="s">
        <v>30</v>
      </c>
      <c r="R14" s="264"/>
      <c r="S14" s="271"/>
      <c r="T14" s="265"/>
      <c r="U14" s="265"/>
      <c r="V14" s="265"/>
      <c r="W14" s="133"/>
      <c r="X14" s="266"/>
      <c r="Y14" s="125"/>
      <c r="Z14" s="79" t="str">
        <f t="shared" si="3"/>
        <v xml:space="preserve"> </v>
      </c>
      <c r="AA14" s="264"/>
      <c r="AB14" s="265"/>
      <c r="AC14" s="265"/>
      <c r="AD14" s="265"/>
      <c r="AE14" s="265"/>
      <c r="AF14" s="265"/>
      <c r="AG14" s="266"/>
      <c r="AH14" s="15"/>
    </row>
    <row r="15" spans="1:34" ht="23.1" customHeight="1">
      <c r="A15" s="63" t="s">
        <v>31</v>
      </c>
      <c r="B15" s="64">
        <f t="shared" si="4"/>
        <v>159</v>
      </c>
      <c r="C15" s="521"/>
      <c r="D15" s="128"/>
      <c r="E15" s="729"/>
      <c r="F15" s="730"/>
      <c r="G15" s="123"/>
      <c r="H15" s="124"/>
      <c r="I15" s="125"/>
      <c r="J15" s="126"/>
      <c r="K15" s="127"/>
      <c r="L15" s="72">
        <f t="shared" si="0"/>
        <v>0</v>
      </c>
      <c r="M15" s="133"/>
      <c r="N15" s="127"/>
      <c r="O15" s="74">
        <f t="shared" si="1"/>
        <v>0</v>
      </c>
      <c r="P15" s="75">
        <f t="shared" si="2"/>
        <v>0</v>
      </c>
      <c r="Q15" s="63" t="s">
        <v>31</v>
      </c>
      <c r="R15" s="264"/>
      <c r="S15" s="271"/>
      <c r="T15" s="265"/>
      <c r="U15" s="265"/>
      <c r="V15" s="265"/>
      <c r="W15" s="133"/>
      <c r="X15" s="266"/>
      <c r="Y15" s="125"/>
      <c r="Z15" s="79" t="str">
        <f t="shared" si="3"/>
        <v xml:space="preserve"> </v>
      </c>
      <c r="AA15" s="264"/>
      <c r="AB15" s="265"/>
      <c r="AC15" s="265"/>
      <c r="AD15" s="265"/>
      <c r="AE15" s="265"/>
      <c r="AF15" s="265"/>
      <c r="AG15" s="266"/>
      <c r="AH15" s="15"/>
    </row>
    <row r="16" spans="1:34" ht="23.1" customHeight="1">
      <c r="A16" s="63" t="s">
        <v>32</v>
      </c>
      <c r="B16" s="64">
        <f t="shared" si="4"/>
        <v>160</v>
      </c>
      <c r="C16" s="521"/>
      <c r="D16" s="128"/>
      <c r="E16" s="729"/>
      <c r="F16" s="730"/>
      <c r="G16" s="131"/>
      <c r="H16" s="124"/>
      <c r="I16" s="125"/>
      <c r="J16" s="126"/>
      <c r="K16" s="127"/>
      <c r="L16" s="72">
        <f t="shared" si="0"/>
        <v>0</v>
      </c>
      <c r="M16" s="133"/>
      <c r="N16" s="127"/>
      <c r="O16" s="74">
        <f t="shared" si="1"/>
        <v>0</v>
      </c>
      <c r="P16" s="75">
        <f t="shared" si="2"/>
        <v>0</v>
      </c>
      <c r="Q16" s="63" t="s">
        <v>32</v>
      </c>
      <c r="R16" s="264"/>
      <c r="S16" s="271"/>
      <c r="T16" s="265"/>
      <c r="U16" s="265"/>
      <c r="V16" s="265"/>
      <c r="W16" s="133"/>
      <c r="X16" s="266"/>
      <c r="Y16" s="125"/>
      <c r="Z16" s="79" t="str">
        <f t="shared" si="3"/>
        <v xml:space="preserve"> </v>
      </c>
      <c r="AA16" s="264"/>
      <c r="AB16" s="265"/>
      <c r="AC16" s="265"/>
      <c r="AD16" s="265"/>
      <c r="AE16" s="265"/>
      <c r="AF16" s="265"/>
      <c r="AG16" s="266"/>
      <c r="AH16" s="15"/>
    </row>
    <row r="17" spans="1:34" ht="23.1" customHeight="1">
      <c r="A17" s="63" t="s">
        <v>33</v>
      </c>
      <c r="B17" s="64">
        <f t="shared" si="4"/>
        <v>161</v>
      </c>
      <c r="C17" s="521"/>
      <c r="D17" s="128"/>
      <c r="E17" s="729"/>
      <c r="F17" s="730"/>
      <c r="G17" s="123"/>
      <c r="H17" s="124"/>
      <c r="I17" s="125"/>
      <c r="J17" s="126"/>
      <c r="K17" s="127"/>
      <c r="L17" s="72">
        <f t="shared" si="0"/>
        <v>0</v>
      </c>
      <c r="M17" s="133"/>
      <c r="N17" s="127"/>
      <c r="O17" s="74">
        <f t="shared" si="1"/>
        <v>0</v>
      </c>
      <c r="P17" s="75">
        <f t="shared" si="2"/>
        <v>0</v>
      </c>
      <c r="Q17" s="63" t="s">
        <v>33</v>
      </c>
      <c r="R17" s="264"/>
      <c r="S17" s="271"/>
      <c r="T17" s="265"/>
      <c r="U17" s="265"/>
      <c r="V17" s="265"/>
      <c r="W17" s="133"/>
      <c r="X17" s="266"/>
      <c r="Y17" s="125"/>
      <c r="Z17" s="79" t="str">
        <f t="shared" si="3"/>
        <v xml:space="preserve"> </v>
      </c>
      <c r="AA17" s="264"/>
      <c r="AB17" s="265"/>
      <c r="AC17" s="265"/>
      <c r="AD17" s="265"/>
      <c r="AE17" s="265"/>
      <c r="AF17" s="265"/>
      <c r="AG17" s="266"/>
      <c r="AH17" s="15"/>
    </row>
    <row r="18" spans="1:34" ht="23.1" customHeight="1">
      <c r="A18" s="63" t="s">
        <v>34</v>
      </c>
      <c r="B18" s="64">
        <f t="shared" si="4"/>
        <v>162</v>
      </c>
      <c r="C18" s="521"/>
      <c r="D18" s="128"/>
      <c r="E18" s="729"/>
      <c r="F18" s="730"/>
      <c r="G18" s="131"/>
      <c r="H18" s="124"/>
      <c r="I18" s="125"/>
      <c r="J18" s="126"/>
      <c r="K18" s="127"/>
      <c r="L18" s="72">
        <f t="shared" si="0"/>
        <v>0</v>
      </c>
      <c r="M18" s="133"/>
      <c r="N18" s="127"/>
      <c r="O18" s="74">
        <f t="shared" si="1"/>
        <v>0</v>
      </c>
      <c r="P18" s="75">
        <f t="shared" si="2"/>
        <v>0</v>
      </c>
      <c r="Q18" s="63" t="s">
        <v>34</v>
      </c>
      <c r="R18" s="264"/>
      <c r="S18" s="271"/>
      <c r="T18" s="265"/>
      <c r="U18" s="265"/>
      <c r="V18" s="265"/>
      <c r="W18" s="133"/>
      <c r="X18" s="266"/>
      <c r="Y18" s="125"/>
      <c r="Z18" s="79" t="str">
        <f t="shared" si="3"/>
        <v xml:space="preserve"> </v>
      </c>
      <c r="AA18" s="264"/>
      <c r="AB18" s="265"/>
      <c r="AC18" s="265"/>
      <c r="AD18" s="265"/>
      <c r="AE18" s="265"/>
      <c r="AF18" s="265"/>
      <c r="AG18" s="266"/>
      <c r="AH18" s="15"/>
    </row>
    <row r="19" spans="1:34" ht="23.1" customHeight="1">
      <c r="A19" s="63" t="s">
        <v>35</v>
      </c>
      <c r="B19" s="64">
        <f t="shared" si="4"/>
        <v>163</v>
      </c>
      <c r="C19" s="521"/>
      <c r="D19" s="128"/>
      <c r="E19" s="729"/>
      <c r="F19" s="730"/>
      <c r="G19" s="123"/>
      <c r="H19" s="124"/>
      <c r="I19" s="125"/>
      <c r="J19" s="126"/>
      <c r="K19" s="127"/>
      <c r="L19" s="72">
        <f t="shared" si="0"/>
        <v>0</v>
      </c>
      <c r="M19" s="133"/>
      <c r="N19" s="127"/>
      <c r="O19" s="74">
        <f t="shared" si="1"/>
        <v>0</v>
      </c>
      <c r="P19" s="75">
        <f t="shared" si="2"/>
        <v>0</v>
      </c>
      <c r="Q19" s="63" t="s">
        <v>35</v>
      </c>
      <c r="R19" s="264"/>
      <c r="S19" s="271"/>
      <c r="T19" s="265"/>
      <c r="U19" s="265"/>
      <c r="V19" s="265"/>
      <c r="W19" s="133"/>
      <c r="X19" s="266"/>
      <c r="Y19" s="125"/>
      <c r="Z19" s="79" t="str">
        <f t="shared" si="3"/>
        <v xml:space="preserve"> </v>
      </c>
      <c r="AA19" s="264"/>
      <c r="AB19" s="265"/>
      <c r="AC19" s="265"/>
      <c r="AD19" s="265"/>
      <c r="AE19" s="265"/>
      <c r="AF19" s="265"/>
      <c r="AG19" s="266"/>
      <c r="AH19" s="15"/>
    </row>
    <row r="20" spans="1:34" ht="23.1" customHeight="1">
      <c r="A20" s="63" t="s">
        <v>36</v>
      </c>
      <c r="B20" s="64">
        <f t="shared" si="4"/>
        <v>164</v>
      </c>
      <c r="C20" s="521"/>
      <c r="D20" s="132"/>
      <c r="E20" s="729"/>
      <c r="F20" s="730"/>
      <c r="G20" s="131"/>
      <c r="H20" s="124"/>
      <c r="I20" s="125"/>
      <c r="J20" s="126"/>
      <c r="K20" s="127"/>
      <c r="L20" s="72">
        <f t="shared" si="0"/>
        <v>0</v>
      </c>
      <c r="M20" s="133"/>
      <c r="N20" s="127"/>
      <c r="O20" s="74">
        <f t="shared" si="1"/>
        <v>0</v>
      </c>
      <c r="P20" s="75">
        <f t="shared" si="2"/>
        <v>0</v>
      </c>
      <c r="Q20" s="63" t="s">
        <v>36</v>
      </c>
      <c r="R20" s="264"/>
      <c r="S20" s="271"/>
      <c r="T20" s="265"/>
      <c r="U20" s="265"/>
      <c r="V20" s="265"/>
      <c r="W20" s="133"/>
      <c r="X20" s="266"/>
      <c r="Y20" s="125"/>
      <c r="Z20" s="79" t="str">
        <f t="shared" si="3"/>
        <v xml:space="preserve"> </v>
      </c>
      <c r="AA20" s="264"/>
      <c r="AB20" s="265"/>
      <c r="AC20" s="265"/>
      <c r="AD20" s="265"/>
      <c r="AE20" s="265"/>
      <c r="AF20" s="265"/>
      <c r="AG20" s="266"/>
      <c r="AH20" s="15"/>
    </row>
    <row r="21" spans="1:34" ht="23.1" customHeight="1" thickBot="1">
      <c r="A21" s="63" t="s">
        <v>37</v>
      </c>
      <c r="B21" s="64">
        <f t="shared" si="4"/>
        <v>165</v>
      </c>
      <c r="C21" s="521"/>
      <c r="D21" s="274"/>
      <c r="E21" s="727"/>
      <c r="F21" s="728"/>
      <c r="G21" s="123"/>
      <c r="H21" s="124"/>
      <c r="I21" s="125"/>
      <c r="J21" s="126"/>
      <c r="K21" s="127"/>
      <c r="L21" s="72">
        <f t="shared" si="0"/>
        <v>0</v>
      </c>
      <c r="M21" s="133"/>
      <c r="N21" s="127"/>
      <c r="O21" s="74">
        <f t="shared" si="1"/>
        <v>0</v>
      </c>
      <c r="P21" s="75">
        <f t="shared" si="2"/>
        <v>0</v>
      </c>
      <c r="Q21" s="63" t="s">
        <v>37</v>
      </c>
      <c r="R21" s="264"/>
      <c r="S21" s="271"/>
      <c r="T21" s="265"/>
      <c r="U21" s="265"/>
      <c r="V21" s="265"/>
      <c r="W21" s="133"/>
      <c r="X21" s="266"/>
      <c r="Y21" s="125"/>
      <c r="Z21" s="79" t="str">
        <f t="shared" si="3"/>
        <v xml:space="preserve"> </v>
      </c>
      <c r="AA21" s="264"/>
      <c r="AB21" s="265"/>
      <c r="AC21" s="265"/>
      <c r="AD21" s="265"/>
      <c r="AE21" s="265"/>
      <c r="AF21" s="265"/>
      <c r="AG21" s="266"/>
      <c r="AH21" s="15"/>
    </row>
    <row r="22" spans="1:34" ht="24" customHeight="1" thickTop="1" thickBot="1">
      <c r="A22" s="18"/>
      <c r="B22" s="731" t="s">
        <v>263</v>
      </c>
      <c r="C22" s="732"/>
      <c r="D22" s="100"/>
      <c r="E22" s="99"/>
      <c r="F22" s="100" t="s">
        <v>38</v>
      </c>
      <c r="G22" s="101"/>
      <c r="H22" s="102">
        <f>SUM(H6:H21)</f>
        <v>0</v>
      </c>
      <c r="I22" s="102">
        <f>SUM(I6:I21)</f>
        <v>0</v>
      </c>
      <c r="J22" s="102">
        <f>SUM(J6:J21)</f>
        <v>0</v>
      </c>
      <c r="K22" s="102">
        <f>SUM(K6:K21)</f>
        <v>0</v>
      </c>
      <c r="L22" s="102">
        <f>L21</f>
        <v>0</v>
      </c>
      <c r="M22" s="102">
        <f>SUM(M6:M21)</f>
        <v>0</v>
      </c>
      <c r="N22" s="102">
        <f>SUM(N6:N21)</f>
        <v>0</v>
      </c>
      <c r="O22" s="102">
        <f>O21</f>
        <v>0</v>
      </c>
      <c r="P22" s="103">
        <f>SUM(L22+O22)</f>
        <v>0</v>
      </c>
      <c r="Q22" s="104"/>
      <c r="R22" s="272">
        <f>SUM(R6:R21)</f>
        <v>0</v>
      </c>
      <c r="S22" s="272">
        <f t="shared" ref="S22:Y22" si="5">SUM(S6:S21)</f>
        <v>0</v>
      </c>
      <c r="T22" s="272">
        <f t="shared" si="5"/>
        <v>0</v>
      </c>
      <c r="U22" s="272">
        <f t="shared" si="5"/>
        <v>0</v>
      </c>
      <c r="V22" s="272">
        <f t="shared" si="5"/>
        <v>0</v>
      </c>
      <c r="W22" s="272">
        <f>SUM(W6:W21)</f>
        <v>0</v>
      </c>
      <c r="X22" s="489">
        <f>SUM(X6:X21)</f>
        <v>0</v>
      </c>
      <c r="Y22" s="472">
        <f t="shared" si="5"/>
        <v>0</v>
      </c>
      <c r="Z22" s="106"/>
      <c r="AA22" s="272">
        <f>SUM(AA6:AA21)</f>
        <v>0</v>
      </c>
      <c r="AB22" s="272">
        <f t="shared" ref="AB22:AG22" si="6">SUM(AB6:AB21)</f>
        <v>0</v>
      </c>
      <c r="AC22" s="272">
        <f t="shared" si="6"/>
        <v>0</v>
      </c>
      <c r="AD22" s="272">
        <f t="shared" si="6"/>
        <v>0</v>
      </c>
      <c r="AE22" s="272">
        <f t="shared" si="6"/>
        <v>0</v>
      </c>
      <c r="AF22" s="272">
        <f t="shared" si="6"/>
        <v>0</v>
      </c>
      <c r="AG22" s="489">
        <f t="shared" si="6"/>
        <v>0</v>
      </c>
      <c r="AH22" s="15"/>
    </row>
    <row r="23" spans="1:34" s="488" customFormat="1" ht="15" customHeight="1" thickTop="1">
      <c r="A23" s="480"/>
      <c r="B23" s="481"/>
      <c r="C23" s="481"/>
      <c r="D23" s="482"/>
      <c r="E23" s="483"/>
      <c r="F23" s="482"/>
      <c r="G23" s="483"/>
      <c r="H23" s="484"/>
      <c r="I23" s="484"/>
      <c r="J23" s="484"/>
      <c r="K23" s="484"/>
      <c r="L23" s="484"/>
      <c r="M23" s="484"/>
      <c r="N23" s="484"/>
      <c r="O23" s="484"/>
      <c r="P23" s="484"/>
      <c r="Q23" s="485"/>
      <c r="R23" s="484"/>
      <c r="S23" s="484"/>
      <c r="T23" s="484"/>
      <c r="U23" s="484"/>
      <c r="V23" s="484"/>
      <c r="W23" s="484"/>
      <c r="X23" s="484"/>
      <c r="Y23" s="484"/>
      <c r="Z23" s="486"/>
      <c r="AA23" s="484"/>
      <c r="AB23" s="484"/>
      <c r="AC23" s="484"/>
      <c r="AD23" s="484"/>
      <c r="AE23" s="484"/>
      <c r="AF23" s="484"/>
      <c r="AG23" s="484"/>
      <c r="AH23" s="487"/>
    </row>
    <row r="24" spans="1:34" ht="18" hidden="1" customHeight="1">
      <c r="A24" s="18"/>
      <c r="B24" s="107"/>
      <c r="C24" s="107"/>
      <c r="D24" s="107"/>
      <c r="E24" s="107"/>
      <c r="F24" s="107"/>
      <c r="G24" s="107"/>
      <c r="H24" s="108" t="s">
        <v>111</v>
      </c>
      <c r="I24" s="108" t="s">
        <v>110</v>
      </c>
      <c r="J24" s="107"/>
      <c r="K24" s="107"/>
      <c r="L24" s="107"/>
      <c r="M24" s="107"/>
      <c r="N24" s="107"/>
      <c r="O24" s="107"/>
      <c r="P24" s="107"/>
      <c r="Q24" s="18"/>
      <c r="R24" s="15"/>
      <c r="S24" s="15"/>
      <c r="T24" s="15"/>
      <c r="U24" s="15"/>
      <c r="V24" s="15"/>
      <c r="W24" s="15"/>
      <c r="X24" s="15"/>
      <c r="Y24" s="15"/>
      <c r="Z24" s="60"/>
      <c r="AA24" s="15"/>
      <c r="AB24" s="15"/>
      <c r="AC24" s="15"/>
      <c r="AD24" s="15"/>
      <c r="AE24" s="15"/>
      <c r="AF24" s="15"/>
      <c r="AG24" s="15"/>
      <c r="AH24" s="15"/>
    </row>
    <row r="25" spans="1:34" ht="16.5" customHeight="1">
      <c r="A25" s="18"/>
      <c r="B25" s="61"/>
      <c r="C25" s="61"/>
      <c r="D25" s="109" t="s">
        <v>92</v>
      </c>
      <c r="E25" s="679">
        <f>SUM(J22+M22)</f>
        <v>0</v>
      </c>
      <c r="F25" s="680"/>
      <c r="G25" s="681"/>
      <c r="H25" s="110" t="str">
        <f>"(1)"</f>
        <v>(1)</v>
      </c>
      <c r="I25" s="15"/>
      <c r="J25" s="682" t="s">
        <v>93</v>
      </c>
      <c r="K25" s="677"/>
      <c r="L25" s="677"/>
      <c r="M25" s="679">
        <f>SUM(K22+N22)</f>
        <v>0</v>
      </c>
      <c r="N25" s="680"/>
      <c r="O25" s="681"/>
      <c r="P25" s="110" t="str">
        <f>"(2)"</f>
        <v>(2)</v>
      </c>
      <c r="Q25" s="18"/>
      <c r="R25" s="111"/>
      <c r="S25" s="676" t="s">
        <v>61</v>
      </c>
      <c r="T25" s="677"/>
      <c r="U25" s="678"/>
      <c r="V25" s="674">
        <f>SUM(R22:Y22)</f>
        <v>0</v>
      </c>
      <c r="W25" s="675"/>
      <c r="X25" s="110" t="str">
        <f>"(3)"</f>
        <v>(3)</v>
      </c>
      <c r="Y25" s="110" t="str">
        <f>"(3)"</f>
        <v>(3)</v>
      </c>
      <c r="Z25" s="112"/>
      <c r="AA25" s="113"/>
      <c r="AB25" s="682" t="s">
        <v>62</v>
      </c>
      <c r="AC25" s="677"/>
      <c r="AD25" s="683"/>
      <c r="AE25" s="674">
        <f>SUM(AA22:AG22)</f>
        <v>0</v>
      </c>
      <c r="AF25" s="675"/>
      <c r="AG25" s="110" t="str">
        <f>"(4)"</f>
        <v>(4)</v>
      </c>
      <c r="AH25" s="15"/>
    </row>
    <row r="26" spans="1:34" ht="15" hidden="1" customHeight="1">
      <c r="A26" s="18"/>
      <c r="B26" s="114"/>
      <c r="C26" s="114"/>
      <c r="D26" s="259">
        <f>'10'!D26+IF(G7&lt;&gt;0,J7,0)-IF(G7&lt;&gt;0,K7,0)+IF(G8&lt;&gt;0,J8,0)-IF(G8&lt;&gt;0,K8,0)+IF(G9&lt;&gt;0,J9,0)-IF(G9&lt;&gt;0,K9,0)+IF(G10&lt;&gt;0,J10,0)-IF(G10&lt;&gt;0,K10,0)+IF(G11&lt;&gt;0,J11,0)-IF(G11&lt;&gt;0,K11,0)+IF(G12&lt;&gt;0,J12,0)-IF(G12&lt;&gt;0,K12,0)+IF(G13&lt;&gt;0,J13,0)-IF(G13&lt;&gt;0,K13,0)+IF(G14&lt;&gt;0,J14,0)-IF(G14&lt;&gt;0,K14,0)+IF(G15&lt;&gt;0,J15,0)-IF(G15&lt;&gt;0,K15,0)+IF(G16&lt;&gt;0,J16,0)-IF(G16&lt;&gt;0,K16,0)+IF(G17&lt;&gt;0,J17,0)-IF(G17&lt;&gt;0,K17,0)+IF(G18&lt;&gt;0,J18,0)-IF(G18&lt;&gt;0,K18,0)+IF(G19&lt;&gt;0,J19,0)-IF(G19&lt;&gt;0,K19,0)+IF(G20&lt;&gt;0,J20,0)-IF(G20&lt;&gt;0,K20,0)+IF(G21&lt;&gt;0,J21,0)-IF(G21&lt;&gt;0,K21,0)</f>
        <v>0</v>
      </c>
      <c r="E26" s="684" t="s">
        <v>94</v>
      </c>
      <c r="F26" s="684"/>
      <c r="G26" s="684"/>
      <c r="H26" s="116"/>
      <c r="I26" s="116"/>
      <c r="J26" s="15"/>
      <c r="K26" s="15"/>
      <c r="L26" s="15"/>
      <c r="M26" s="684" t="s">
        <v>95</v>
      </c>
      <c r="N26" s="684"/>
      <c r="O26" s="684"/>
      <c r="P26" s="117"/>
      <c r="Q26" s="18"/>
      <c r="R26" s="18"/>
      <c r="S26" s="18"/>
      <c r="T26" s="118"/>
      <c r="U26" s="118"/>
      <c r="V26" s="685" t="s">
        <v>330</v>
      </c>
      <c r="W26" s="685"/>
      <c r="X26" s="381"/>
      <c r="Y26" s="15"/>
      <c r="Z26" s="119"/>
      <c r="AA26" s="18"/>
      <c r="AB26" s="18"/>
      <c r="AC26" s="18"/>
      <c r="AD26" s="18"/>
      <c r="AE26" s="684" t="s">
        <v>331</v>
      </c>
      <c r="AF26" s="684"/>
      <c r="AG26" s="15"/>
      <c r="AH26" s="15"/>
    </row>
    <row r="27" spans="1:34" ht="15.75" hidden="1">
      <c r="A27" s="15"/>
      <c r="B27" s="713" t="s">
        <v>263</v>
      </c>
      <c r="C27" s="713"/>
      <c r="D27" s="260" t="s">
        <v>361</v>
      </c>
      <c r="E27" s="711">
        <f>'16&gt;'!E27</f>
        <v>0</v>
      </c>
      <c r="F27" s="712"/>
      <c r="G27" s="712"/>
      <c r="H27" s="735" t="s">
        <v>112</v>
      </c>
      <c r="I27" s="735"/>
      <c r="J27" s="15"/>
      <c r="K27" s="121" t="str">
        <f>"(1)-(2)+(5)"</f>
        <v>(1)-(2)+(5)</v>
      </c>
      <c r="L27" s="672">
        <f>E25-M25+I22</f>
        <v>0</v>
      </c>
      <c r="M27" s="672"/>
      <c r="N27" s="672">
        <f>V25-AE25+H22</f>
        <v>0</v>
      </c>
      <c r="O27" s="672"/>
      <c r="P27" s="110" t="str">
        <f>"(3)-(4)+(6)"</f>
        <v>(3)-(4)+(6)</v>
      </c>
      <c r="Q27" s="15"/>
      <c r="R27" s="15"/>
      <c r="S27" s="15"/>
      <c r="T27" s="15"/>
      <c r="U27" s="110"/>
      <c r="V27" s="15"/>
      <c r="W27" s="15"/>
      <c r="X27" s="15"/>
      <c r="Y27" s="15"/>
      <c r="Z27" s="60"/>
      <c r="AA27" s="15"/>
      <c r="AB27" s="15"/>
      <c r="AC27" s="15"/>
      <c r="AD27" s="110"/>
      <c r="AE27" s="15"/>
      <c r="AF27" s="15"/>
      <c r="AG27" s="417" t="s">
        <v>274</v>
      </c>
      <c r="AH27" s="15"/>
    </row>
    <row r="28" spans="1:34">
      <c r="Z28" s="12"/>
      <c r="AH28" s="15"/>
    </row>
  </sheetData>
  <sheetProtection password="CD4D" sheet="1" selectLockedCells="1"/>
  <mergeCells count="46">
    <mergeCell ref="B22:C22"/>
    <mergeCell ref="E27:G27"/>
    <mergeCell ref="L27:M27"/>
    <mergeCell ref="N27:O27"/>
    <mergeCell ref="H27:I27"/>
    <mergeCell ref="E13:F13"/>
    <mergeCell ref="E14:F14"/>
    <mergeCell ref="E16:F16"/>
    <mergeCell ref="E17:F17"/>
    <mergeCell ref="E18:F18"/>
    <mergeCell ref="E26:G26"/>
    <mergeCell ref="Z3:Z6"/>
    <mergeCell ref="B27:C27"/>
    <mergeCell ref="E9:F9"/>
    <mergeCell ref="E10:F10"/>
    <mergeCell ref="H2:I3"/>
    <mergeCell ref="D2:D3"/>
    <mergeCell ref="E11:F11"/>
    <mergeCell ref="E12:F12"/>
    <mergeCell ref="P2:P3"/>
    <mergeCell ref="E19:F19"/>
    <mergeCell ref="E8:F8"/>
    <mergeCell ref="E2:F3"/>
    <mergeCell ref="G2:G3"/>
    <mergeCell ref="E15:F15"/>
    <mergeCell ref="E7:F7"/>
    <mergeCell ref="AE25:AF25"/>
    <mergeCell ref="M2:O3"/>
    <mergeCell ref="E5:F5"/>
    <mergeCell ref="E20:F20"/>
    <mergeCell ref="E21:F21"/>
    <mergeCell ref="M26:O26"/>
    <mergeCell ref="V26:W26"/>
    <mergeCell ref="AE26:AF26"/>
    <mergeCell ref="E25:G25"/>
    <mergeCell ref="J25:L25"/>
    <mergeCell ref="M25:O25"/>
    <mergeCell ref="V25:W25"/>
    <mergeCell ref="AB25:AD25"/>
    <mergeCell ref="S25:U25"/>
    <mergeCell ref="J2:L3"/>
    <mergeCell ref="E4:F4"/>
    <mergeCell ref="D6:G6"/>
    <mergeCell ref="B4:D4"/>
    <mergeCell ref="B2:B3"/>
    <mergeCell ref="C2:C3"/>
  </mergeCells>
  <phoneticPr fontId="0" type="noConversion"/>
  <pageMargins left="0.19685039370078741" right="0.19685039370078741" top="0.39370078740157483" bottom="0.39370078740157483" header="0" footer="0"/>
  <pageSetup paperSize="9" firstPageNumber="0" orientation="landscape" cellComments="asDisplayed" horizontalDpi="300" verticalDpi="300" r:id="rId1"/>
  <headerFooter alignWithMargins="0"/>
  <drawing r:id="rId2"/>
  <legacyDrawing r:id="rId3"/>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1342B5-30D5-4F2E-9E2B-97C1C99ABCC0}">
  <sheetPr codeName="Feuil14"/>
  <dimension ref="A1:AH28"/>
  <sheetViews>
    <sheetView showGridLines="0" zoomScaleNormal="100" workbookViewId="0">
      <pane xSplit="4" topLeftCell="E1" activePane="topRight" state="frozen"/>
      <selection pane="topRight" activeCell="C7" sqref="C7"/>
    </sheetView>
  </sheetViews>
  <sheetFormatPr baseColWidth="10" defaultRowHeight="12.75"/>
  <cols>
    <col min="1" max="1" width="2.7109375" style="2" customWidth="1"/>
    <col min="2" max="2" width="3.42578125" style="2" customWidth="1"/>
    <col min="3" max="3" width="5.85546875" style="2" customWidth="1"/>
    <col min="4" max="4" width="34.7109375" style="2" customWidth="1"/>
    <col min="5" max="5" width="4.28515625" style="2" customWidth="1"/>
    <col min="6" max="6" width="3.85546875" style="2" customWidth="1"/>
    <col min="7" max="7" width="7.85546875" style="2" customWidth="1"/>
    <col min="8" max="9" width="8" style="2" customWidth="1"/>
    <col min="10" max="11" width="9.42578125" style="2" customWidth="1"/>
    <col min="12" max="12" width="9.7109375" style="2" customWidth="1"/>
    <col min="13" max="14" width="9" style="2" customWidth="1"/>
    <col min="15" max="16" width="9.7109375" style="2" customWidth="1"/>
    <col min="17" max="17" width="2.7109375" style="2" customWidth="1"/>
    <col min="18" max="24" width="10" style="2" customWidth="1"/>
    <col min="25" max="25" width="8.85546875" style="2" hidden="1" customWidth="1"/>
    <col min="26" max="26" width="2.7109375" style="2" customWidth="1"/>
    <col min="27" max="33" width="10" style="2" customWidth="1"/>
    <col min="34" max="34" width="5" style="2" customWidth="1"/>
    <col min="35" max="16384" width="11.42578125" style="2"/>
  </cols>
  <sheetData>
    <row r="1" spans="1:34" ht="6" customHeight="1" thickBot="1">
      <c r="A1" s="15"/>
      <c r="B1" s="15"/>
      <c r="C1" s="15"/>
      <c r="D1" s="15"/>
      <c r="E1" s="15"/>
      <c r="F1" s="15"/>
      <c r="G1" s="15"/>
      <c r="H1" s="15"/>
      <c r="I1" s="15"/>
      <c r="J1" s="15"/>
      <c r="K1" s="15"/>
      <c r="L1" s="15"/>
      <c r="M1" s="15"/>
      <c r="N1" s="15"/>
      <c r="O1" s="15"/>
      <c r="P1" s="15"/>
      <c r="Q1" s="15"/>
      <c r="R1" s="15"/>
      <c r="S1" s="15"/>
      <c r="T1" s="15"/>
      <c r="U1" s="15"/>
      <c r="V1" s="15"/>
      <c r="W1" s="15"/>
      <c r="X1" s="15"/>
      <c r="Y1" s="15"/>
      <c r="Z1" s="60"/>
      <c r="AA1" s="15"/>
      <c r="AB1" s="15"/>
      <c r="AC1" s="15"/>
      <c r="AD1" s="15"/>
      <c r="AE1" s="15"/>
      <c r="AF1" s="15"/>
      <c r="AG1" s="15"/>
      <c r="AH1" s="15"/>
    </row>
    <row r="2" spans="1:34" ht="18.75" customHeight="1" thickTop="1">
      <c r="A2" s="17"/>
      <c r="B2" s="724" t="s">
        <v>0</v>
      </c>
      <c r="C2" s="702" t="s">
        <v>1</v>
      </c>
      <c r="D2" s="691" t="s">
        <v>2</v>
      </c>
      <c r="E2" s="690" t="s">
        <v>60</v>
      </c>
      <c r="F2" s="691"/>
      <c r="G2" s="705" t="s">
        <v>355</v>
      </c>
      <c r="H2" s="704" t="s">
        <v>3</v>
      </c>
      <c r="I2" s="705"/>
      <c r="J2" s="704" t="s">
        <v>354</v>
      </c>
      <c r="K2" s="695"/>
      <c r="L2" s="696"/>
      <c r="M2" s="694" t="s">
        <v>4</v>
      </c>
      <c r="N2" s="695"/>
      <c r="O2" s="696"/>
      <c r="P2" s="686" t="s">
        <v>455</v>
      </c>
      <c r="Q2" s="18"/>
      <c r="R2" s="19">
        <v>7070</v>
      </c>
      <c r="S2" s="20">
        <v>7080</v>
      </c>
      <c r="T2" s="20">
        <v>7410</v>
      </c>
      <c r="U2" s="20">
        <v>7551</v>
      </c>
      <c r="V2" s="20">
        <v>75511</v>
      </c>
      <c r="W2" s="20">
        <v>7562</v>
      </c>
      <c r="X2" s="21">
        <v>7700</v>
      </c>
      <c r="Y2" s="473">
        <v>7700</v>
      </c>
      <c r="Z2" s="61"/>
      <c r="AA2" s="19">
        <v>6070</v>
      </c>
      <c r="AB2" s="20">
        <v>61681</v>
      </c>
      <c r="AC2" s="20">
        <v>6181</v>
      </c>
      <c r="AD2" s="20">
        <v>6270</v>
      </c>
      <c r="AE2" s="20">
        <v>6586</v>
      </c>
      <c r="AF2" s="20">
        <v>6700</v>
      </c>
      <c r="AG2" s="21">
        <v>6800</v>
      </c>
      <c r="AH2" s="15"/>
    </row>
    <row r="3" spans="1:34" ht="42" customHeight="1">
      <c r="A3" s="17"/>
      <c r="B3" s="725"/>
      <c r="C3" s="703"/>
      <c r="D3" s="693"/>
      <c r="E3" s="692"/>
      <c r="F3" s="693"/>
      <c r="G3" s="707"/>
      <c r="H3" s="706"/>
      <c r="I3" s="707"/>
      <c r="J3" s="706"/>
      <c r="K3" s="698"/>
      <c r="L3" s="699"/>
      <c r="M3" s="697"/>
      <c r="N3" s="698"/>
      <c r="O3" s="699"/>
      <c r="P3" s="687"/>
      <c r="Q3" s="18"/>
      <c r="R3" s="22" t="s">
        <v>468</v>
      </c>
      <c r="S3" s="23" t="s">
        <v>374</v>
      </c>
      <c r="T3" s="23" t="s">
        <v>72</v>
      </c>
      <c r="U3" s="23" t="s">
        <v>449</v>
      </c>
      <c r="V3" s="23" t="s">
        <v>444</v>
      </c>
      <c r="W3" s="23" t="s">
        <v>452</v>
      </c>
      <c r="X3" s="24" t="s">
        <v>75</v>
      </c>
      <c r="Y3" s="474" t="s">
        <v>39</v>
      </c>
      <c r="Z3" s="726" t="s">
        <v>113</v>
      </c>
      <c r="AA3" s="22" t="s">
        <v>67</v>
      </c>
      <c r="AB3" s="382" t="s">
        <v>73</v>
      </c>
      <c r="AC3" s="23" t="s">
        <v>69</v>
      </c>
      <c r="AD3" s="23" t="s">
        <v>445</v>
      </c>
      <c r="AE3" s="23" t="s">
        <v>71</v>
      </c>
      <c r="AF3" s="23" t="s">
        <v>40</v>
      </c>
      <c r="AG3" s="24" t="s">
        <v>363</v>
      </c>
      <c r="AH3" s="15"/>
    </row>
    <row r="4" spans="1:34" ht="66.75" customHeight="1">
      <c r="A4" s="25"/>
      <c r="B4" s="721" t="str">
        <f>CONCATENATE("Année scolaire : ",Garde!C11)</f>
        <v>Année scolaire : 2026-2027</v>
      </c>
      <c r="C4" s="722"/>
      <c r="D4" s="723"/>
      <c r="E4" s="716" t="s">
        <v>55</v>
      </c>
      <c r="F4" s="717"/>
      <c r="G4" s="26" t="s">
        <v>356</v>
      </c>
      <c r="H4" s="27" t="s">
        <v>457</v>
      </c>
      <c r="I4" s="409" t="s">
        <v>456</v>
      </c>
      <c r="J4" s="28" t="s">
        <v>5</v>
      </c>
      <c r="K4" s="29" t="s">
        <v>6</v>
      </c>
      <c r="L4" s="30" t="s">
        <v>7</v>
      </c>
      <c r="M4" s="28" t="s">
        <v>5</v>
      </c>
      <c r="N4" s="29" t="s">
        <v>6</v>
      </c>
      <c r="O4" s="30" t="s">
        <v>7</v>
      </c>
      <c r="P4" s="31"/>
      <c r="Q4" s="18"/>
      <c r="R4" s="32" t="s">
        <v>458</v>
      </c>
      <c r="S4" s="33" t="s">
        <v>447</v>
      </c>
      <c r="T4" s="33" t="s">
        <v>448</v>
      </c>
      <c r="U4" s="33" t="s">
        <v>450</v>
      </c>
      <c r="V4" s="33" t="s">
        <v>451</v>
      </c>
      <c r="W4" s="33" t="s">
        <v>453</v>
      </c>
      <c r="X4" s="34" t="s">
        <v>454</v>
      </c>
      <c r="Y4" s="475" t="s">
        <v>41</v>
      </c>
      <c r="Z4" s="726"/>
      <c r="AA4" s="32" t="s">
        <v>446</v>
      </c>
      <c r="AB4" s="33" t="s">
        <v>459</v>
      </c>
      <c r="AC4" s="33" t="s">
        <v>460</v>
      </c>
      <c r="AD4" s="33" t="s">
        <v>461</v>
      </c>
      <c r="AE4" s="33" t="s">
        <v>462</v>
      </c>
      <c r="AF4" s="33" t="s">
        <v>463</v>
      </c>
      <c r="AG4" s="34" t="s">
        <v>464</v>
      </c>
      <c r="AH4" s="15"/>
    </row>
    <row r="5" spans="1:34" ht="11.85" customHeight="1" thickBot="1">
      <c r="A5" s="18"/>
      <c r="B5" s="35" t="s">
        <v>8</v>
      </c>
      <c r="C5" s="36" t="s">
        <v>9</v>
      </c>
      <c r="D5" s="37" t="s">
        <v>10</v>
      </c>
      <c r="E5" s="708" t="s">
        <v>11</v>
      </c>
      <c r="F5" s="709"/>
      <c r="G5" s="38" t="s">
        <v>12</v>
      </c>
      <c r="H5" s="39" t="s">
        <v>13</v>
      </c>
      <c r="I5" s="40" t="s">
        <v>14</v>
      </c>
      <c r="J5" s="41" t="s">
        <v>15</v>
      </c>
      <c r="K5" s="42" t="s">
        <v>16</v>
      </c>
      <c r="L5" s="43" t="s">
        <v>17</v>
      </c>
      <c r="M5" s="41" t="s">
        <v>18</v>
      </c>
      <c r="N5" s="42" t="s">
        <v>19</v>
      </c>
      <c r="O5" s="43" t="s">
        <v>20</v>
      </c>
      <c r="P5" s="44" t="s">
        <v>21</v>
      </c>
      <c r="Q5" s="18"/>
      <c r="R5" s="45" t="s">
        <v>57</v>
      </c>
      <c r="S5" s="46" t="s">
        <v>42</v>
      </c>
      <c r="T5" s="46" t="s">
        <v>43</v>
      </c>
      <c r="U5" s="46" t="s">
        <v>44</v>
      </c>
      <c r="V5" s="41" t="s">
        <v>45</v>
      </c>
      <c r="W5" s="41" t="s">
        <v>46</v>
      </c>
      <c r="X5" s="47" t="s">
        <v>47</v>
      </c>
      <c r="Y5" s="476" t="s">
        <v>48</v>
      </c>
      <c r="Z5" s="726"/>
      <c r="AA5" s="45" t="s">
        <v>49</v>
      </c>
      <c r="AB5" s="46" t="s">
        <v>50</v>
      </c>
      <c r="AC5" s="46" t="s">
        <v>51</v>
      </c>
      <c r="AD5" s="46" t="s">
        <v>52</v>
      </c>
      <c r="AE5" s="46" t="s">
        <v>53</v>
      </c>
      <c r="AF5" s="46" t="s">
        <v>54</v>
      </c>
      <c r="AG5" s="47" t="s">
        <v>329</v>
      </c>
      <c r="AH5" s="15"/>
    </row>
    <row r="6" spans="1:34" ht="24" customHeight="1" thickTop="1" thickBot="1">
      <c r="A6" s="18"/>
      <c r="B6" s="48"/>
      <c r="C6" s="49"/>
      <c r="D6" s="718" t="s">
        <v>22</v>
      </c>
      <c r="E6" s="719"/>
      <c r="F6" s="719"/>
      <c r="G6" s="720"/>
      <c r="H6" s="50">
        <f>'11'!H22</f>
        <v>0</v>
      </c>
      <c r="I6" s="51">
        <f>'11'!I22</f>
        <v>0</v>
      </c>
      <c r="J6" s="52">
        <f>'11'!J22</f>
        <v>0</v>
      </c>
      <c r="K6" s="53">
        <f>'11'!K22</f>
        <v>0</v>
      </c>
      <c r="L6" s="418">
        <f>'11'!L22</f>
        <v>0</v>
      </c>
      <c r="M6" s="54">
        <f>'11'!M22</f>
        <v>0</v>
      </c>
      <c r="N6" s="53">
        <f>'11'!N22</f>
        <v>0</v>
      </c>
      <c r="O6" s="419">
        <f>'11'!O22</f>
        <v>0</v>
      </c>
      <c r="P6" s="55">
        <f>SUM(L6+O6)</f>
        <v>0</v>
      </c>
      <c r="Q6" s="18"/>
      <c r="R6" s="261">
        <f>'11'!R22</f>
        <v>0</v>
      </c>
      <c r="S6" s="262">
        <f>'11'!S22</f>
        <v>0</v>
      </c>
      <c r="T6" s="262">
        <f>'11'!T22</f>
        <v>0</v>
      </c>
      <c r="U6" s="262">
        <f>'11'!U22</f>
        <v>0</v>
      </c>
      <c r="V6" s="262">
        <f>'11'!V22</f>
        <v>0</v>
      </c>
      <c r="W6" s="262">
        <f>'11'!W22</f>
        <v>0</v>
      </c>
      <c r="X6" s="263">
        <f>'11'!X22</f>
        <v>0</v>
      </c>
      <c r="Y6" s="51">
        <f>'11'!Y22</f>
        <v>0</v>
      </c>
      <c r="Z6" s="726"/>
      <c r="AA6" s="261">
        <f>'11'!AA22</f>
        <v>0</v>
      </c>
      <c r="AB6" s="262">
        <f>'11'!AB22</f>
        <v>0</v>
      </c>
      <c r="AC6" s="262">
        <f>'11'!AC22</f>
        <v>0</v>
      </c>
      <c r="AD6" s="262">
        <f>'11'!AD22</f>
        <v>0</v>
      </c>
      <c r="AE6" s="262">
        <f>'11'!AE22</f>
        <v>0</v>
      </c>
      <c r="AF6" s="262">
        <f>'11'!AF22</f>
        <v>0</v>
      </c>
      <c r="AG6" s="263">
        <f>'11'!AG22</f>
        <v>0</v>
      </c>
      <c r="AH6" s="15"/>
    </row>
    <row r="7" spans="1:34" ht="23.1" customHeight="1" thickTop="1">
      <c r="A7" s="63" t="s">
        <v>23</v>
      </c>
      <c r="B7" s="64">
        <f>'11'!B21+1</f>
        <v>166</v>
      </c>
      <c r="C7" s="521"/>
      <c r="D7" s="122"/>
      <c r="E7" s="733"/>
      <c r="F7" s="734"/>
      <c r="G7" s="123"/>
      <c r="H7" s="124"/>
      <c r="I7" s="125"/>
      <c r="J7" s="126"/>
      <c r="K7" s="127"/>
      <c r="L7" s="72">
        <f t="shared" ref="L7:L21" si="0">L6+J7-K7</f>
        <v>0</v>
      </c>
      <c r="M7" s="133"/>
      <c r="N7" s="127"/>
      <c r="O7" s="74">
        <f t="shared" ref="O7:O21" si="1">O6+M7-N7</f>
        <v>0</v>
      </c>
      <c r="P7" s="75">
        <f t="shared" ref="P7:P21" si="2">L7+O7</f>
        <v>0</v>
      </c>
      <c r="Q7" s="63" t="s">
        <v>23</v>
      </c>
      <c r="R7" s="264"/>
      <c r="S7" s="265"/>
      <c r="T7" s="265"/>
      <c r="U7" s="265"/>
      <c r="V7" s="265"/>
      <c r="W7" s="265"/>
      <c r="X7" s="266"/>
      <c r="Y7" s="125"/>
      <c r="Z7" s="79" t="str">
        <f t="shared" ref="Z7:Z21" si="3">IF(H7+I7+J7+K7+M7+N7=0," ",IF(OR(AND(H7&lt;&gt;0,I7=0,J7+M7+SUM(AA7:AG7)=H7),AND(I7&lt;&gt;0,H7=0,K7+N7=I7),AND(H7=0,I7=0,K7+N7&lt;&gt;0,K7+N7=SUM(AA7:AG7)),AND(H7=0,I7=0,J7+M7&lt;&gt;0,J7+M7=SUM(R7:Y7)),AND(H7=0,I7=0,M7=0,N7&lt;&gt;0,N7=J7),AND(H7=0,I7=0,M7&lt;&gt;0,N7=0,M7=K7)),"ok","??"))</f>
        <v xml:space="preserve"> </v>
      </c>
      <c r="AA7" s="264"/>
      <c r="AB7" s="265"/>
      <c r="AC7" s="265"/>
      <c r="AD7" s="265"/>
      <c r="AE7" s="265"/>
      <c r="AF7" s="265"/>
      <c r="AG7" s="266"/>
      <c r="AH7" s="15"/>
    </row>
    <row r="8" spans="1:34" ht="23.1" customHeight="1">
      <c r="A8" s="63" t="s">
        <v>24</v>
      </c>
      <c r="B8" s="64">
        <f>B7+1</f>
        <v>167</v>
      </c>
      <c r="C8" s="521"/>
      <c r="D8" s="128"/>
      <c r="E8" s="729"/>
      <c r="F8" s="730"/>
      <c r="G8" s="129"/>
      <c r="H8" s="124"/>
      <c r="I8" s="125"/>
      <c r="J8" s="126"/>
      <c r="K8" s="127"/>
      <c r="L8" s="72">
        <f t="shared" si="0"/>
        <v>0</v>
      </c>
      <c r="M8" s="133"/>
      <c r="N8" s="127"/>
      <c r="O8" s="74">
        <f t="shared" si="1"/>
        <v>0</v>
      </c>
      <c r="P8" s="75">
        <f t="shared" si="2"/>
        <v>0</v>
      </c>
      <c r="Q8" s="63" t="s">
        <v>24</v>
      </c>
      <c r="R8" s="267"/>
      <c r="S8" s="268"/>
      <c r="T8" s="269"/>
      <c r="U8" s="269"/>
      <c r="V8" s="269"/>
      <c r="W8" s="270"/>
      <c r="X8" s="273"/>
      <c r="Y8" s="125"/>
      <c r="Z8" s="79" t="str">
        <f t="shared" si="3"/>
        <v xml:space="preserve"> </v>
      </c>
      <c r="AA8" s="267"/>
      <c r="AB8" s="269"/>
      <c r="AC8" s="269"/>
      <c r="AD8" s="269"/>
      <c r="AE8" s="269"/>
      <c r="AF8" s="269"/>
      <c r="AG8" s="273"/>
      <c r="AH8" s="15"/>
    </row>
    <row r="9" spans="1:34" ht="23.1" customHeight="1">
      <c r="A9" s="63" t="s">
        <v>25</v>
      </c>
      <c r="B9" s="64">
        <f t="shared" ref="B9:B21" si="4">B8+1</f>
        <v>168</v>
      </c>
      <c r="C9" s="521"/>
      <c r="D9" s="128"/>
      <c r="E9" s="729"/>
      <c r="F9" s="730"/>
      <c r="G9" s="123"/>
      <c r="H9" s="124"/>
      <c r="I9" s="125"/>
      <c r="J9" s="126"/>
      <c r="K9" s="127"/>
      <c r="L9" s="72">
        <f t="shared" si="0"/>
        <v>0</v>
      </c>
      <c r="M9" s="133"/>
      <c r="N9" s="127"/>
      <c r="O9" s="74">
        <f t="shared" si="1"/>
        <v>0</v>
      </c>
      <c r="P9" s="75">
        <f t="shared" si="2"/>
        <v>0</v>
      </c>
      <c r="Q9" s="63" t="s">
        <v>25</v>
      </c>
      <c r="R9" s="264"/>
      <c r="S9" s="271"/>
      <c r="T9" s="265"/>
      <c r="U9" s="265"/>
      <c r="V9" s="265"/>
      <c r="W9" s="133"/>
      <c r="X9" s="266"/>
      <c r="Y9" s="125"/>
      <c r="Z9" s="79" t="str">
        <f t="shared" si="3"/>
        <v xml:space="preserve"> </v>
      </c>
      <c r="AA9" s="264"/>
      <c r="AB9" s="265"/>
      <c r="AC9" s="265"/>
      <c r="AD9" s="265"/>
      <c r="AE9" s="265"/>
      <c r="AF9" s="265"/>
      <c r="AG9" s="266"/>
      <c r="AH9" s="15"/>
    </row>
    <row r="10" spans="1:34" ht="23.1" customHeight="1">
      <c r="A10" s="63" t="s">
        <v>26</v>
      </c>
      <c r="B10" s="64">
        <f t="shared" si="4"/>
        <v>169</v>
      </c>
      <c r="C10" s="521"/>
      <c r="D10" s="128"/>
      <c r="E10" s="729"/>
      <c r="F10" s="730"/>
      <c r="G10" s="129"/>
      <c r="H10" s="124"/>
      <c r="I10" s="125"/>
      <c r="J10" s="126"/>
      <c r="K10" s="127"/>
      <c r="L10" s="72">
        <f t="shared" si="0"/>
        <v>0</v>
      </c>
      <c r="M10" s="133"/>
      <c r="N10" s="127"/>
      <c r="O10" s="74">
        <f t="shared" si="1"/>
        <v>0</v>
      </c>
      <c r="P10" s="75">
        <f t="shared" si="2"/>
        <v>0</v>
      </c>
      <c r="Q10" s="63" t="s">
        <v>26</v>
      </c>
      <c r="R10" s="264"/>
      <c r="S10" s="271"/>
      <c r="T10" s="265"/>
      <c r="U10" s="265"/>
      <c r="V10" s="265"/>
      <c r="W10" s="133"/>
      <c r="X10" s="266"/>
      <c r="Y10" s="125"/>
      <c r="Z10" s="79" t="str">
        <f t="shared" si="3"/>
        <v xml:space="preserve"> </v>
      </c>
      <c r="AA10" s="264"/>
      <c r="AB10" s="265"/>
      <c r="AC10" s="265"/>
      <c r="AD10" s="265"/>
      <c r="AE10" s="265"/>
      <c r="AF10" s="265"/>
      <c r="AG10" s="266"/>
      <c r="AH10" s="15"/>
    </row>
    <row r="11" spans="1:34" ht="23.1" customHeight="1">
      <c r="A11" s="63" t="s">
        <v>27</v>
      </c>
      <c r="B11" s="64">
        <f t="shared" si="4"/>
        <v>170</v>
      </c>
      <c r="C11" s="521"/>
      <c r="D11" s="128"/>
      <c r="E11" s="729"/>
      <c r="F11" s="730"/>
      <c r="G11" s="123"/>
      <c r="H11" s="124"/>
      <c r="I11" s="125"/>
      <c r="J11" s="126"/>
      <c r="K11" s="127"/>
      <c r="L11" s="72">
        <f t="shared" si="0"/>
        <v>0</v>
      </c>
      <c r="M11" s="133"/>
      <c r="N11" s="127"/>
      <c r="O11" s="74">
        <f t="shared" si="1"/>
        <v>0</v>
      </c>
      <c r="P11" s="75">
        <f t="shared" si="2"/>
        <v>0</v>
      </c>
      <c r="Q11" s="63" t="s">
        <v>27</v>
      </c>
      <c r="R11" s="264"/>
      <c r="S11" s="271"/>
      <c r="T11" s="265"/>
      <c r="U11" s="265"/>
      <c r="V11" s="265"/>
      <c r="W11" s="133"/>
      <c r="X11" s="266"/>
      <c r="Y11" s="125"/>
      <c r="Z11" s="79" t="str">
        <f t="shared" si="3"/>
        <v xml:space="preserve"> </v>
      </c>
      <c r="AA11" s="264"/>
      <c r="AB11" s="265"/>
      <c r="AC11" s="265"/>
      <c r="AD11" s="265"/>
      <c r="AE11" s="265"/>
      <c r="AF11" s="265"/>
      <c r="AG11" s="266"/>
      <c r="AH11" s="15"/>
    </row>
    <row r="12" spans="1:34" ht="23.1" customHeight="1">
      <c r="A12" s="63" t="s">
        <v>28</v>
      </c>
      <c r="B12" s="64">
        <f t="shared" si="4"/>
        <v>171</v>
      </c>
      <c r="C12" s="521"/>
      <c r="D12" s="130"/>
      <c r="E12" s="729"/>
      <c r="F12" s="730"/>
      <c r="G12" s="131"/>
      <c r="H12" s="124"/>
      <c r="I12" s="125"/>
      <c r="J12" s="126"/>
      <c r="K12" s="127"/>
      <c r="L12" s="72">
        <f t="shared" si="0"/>
        <v>0</v>
      </c>
      <c r="M12" s="133"/>
      <c r="N12" s="127"/>
      <c r="O12" s="74">
        <f t="shared" si="1"/>
        <v>0</v>
      </c>
      <c r="P12" s="75">
        <f t="shared" si="2"/>
        <v>0</v>
      </c>
      <c r="Q12" s="63" t="s">
        <v>28</v>
      </c>
      <c r="R12" s="264"/>
      <c r="S12" s="271"/>
      <c r="T12" s="265"/>
      <c r="U12" s="265"/>
      <c r="V12" s="265"/>
      <c r="W12" s="133"/>
      <c r="X12" s="266"/>
      <c r="Y12" s="125"/>
      <c r="Z12" s="79" t="str">
        <f t="shared" si="3"/>
        <v xml:space="preserve"> </v>
      </c>
      <c r="AA12" s="264"/>
      <c r="AB12" s="265"/>
      <c r="AC12" s="265"/>
      <c r="AD12" s="265"/>
      <c r="AE12" s="265"/>
      <c r="AF12" s="265"/>
      <c r="AG12" s="266"/>
      <c r="AH12" s="15"/>
    </row>
    <row r="13" spans="1:34" ht="23.1" customHeight="1">
      <c r="A13" s="63" t="s">
        <v>29</v>
      </c>
      <c r="B13" s="64">
        <f t="shared" si="4"/>
        <v>172</v>
      </c>
      <c r="C13" s="521"/>
      <c r="D13" s="128"/>
      <c r="E13" s="729"/>
      <c r="F13" s="730"/>
      <c r="G13" s="123"/>
      <c r="H13" s="124"/>
      <c r="I13" s="125"/>
      <c r="J13" s="126"/>
      <c r="K13" s="127"/>
      <c r="L13" s="72">
        <f t="shared" si="0"/>
        <v>0</v>
      </c>
      <c r="M13" s="133"/>
      <c r="N13" s="127"/>
      <c r="O13" s="74">
        <f t="shared" si="1"/>
        <v>0</v>
      </c>
      <c r="P13" s="75">
        <f t="shared" si="2"/>
        <v>0</v>
      </c>
      <c r="Q13" s="63" t="s">
        <v>29</v>
      </c>
      <c r="R13" s="264"/>
      <c r="S13" s="271"/>
      <c r="T13" s="265"/>
      <c r="U13" s="265"/>
      <c r="V13" s="265"/>
      <c r="W13" s="133"/>
      <c r="X13" s="266"/>
      <c r="Y13" s="125"/>
      <c r="Z13" s="79" t="str">
        <f t="shared" si="3"/>
        <v xml:space="preserve"> </v>
      </c>
      <c r="AA13" s="264"/>
      <c r="AB13" s="265"/>
      <c r="AC13" s="265"/>
      <c r="AD13" s="265"/>
      <c r="AE13" s="265"/>
      <c r="AF13" s="265"/>
      <c r="AG13" s="266"/>
      <c r="AH13" s="15"/>
    </row>
    <row r="14" spans="1:34" ht="23.1" customHeight="1">
      <c r="A14" s="63" t="s">
        <v>30</v>
      </c>
      <c r="B14" s="64">
        <f t="shared" si="4"/>
        <v>173</v>
      </c>
      <c r="C14" s="521"/>
      <c r="D14" s="128"/>
      <c r="E14" s="729"/>
      <c r="F14" s="730"/>
      <c r="G14" s="131"/>
      <c r="H14" s="124"/>
      <c r="I14" s="125"/>
      <c r="J14" s="126"/>
      <c r="K14" s="127"/>
      <c r="L14" s="72">
        <f t="shared" si="0"/>
        <v>0</v>
      </c>
      <c r="M14" s="133"/>
      <c r="N14" s="127"/>
      <c r="O14" s="74">
        <f t="shared" si="1"/>
        <v>0</v>
      </c>
      <c r="P14" s="75">
        <f t="shared" si="2"/>
        <v>0</v>
      </c>
      <c r="Q14" s="63" t="s">
        <v>30</v>
      </c>
      <c r="R14" s="264"/>
      <c r="S14" s="271"/>
      <c r="T14" s="265"/>
      <c r="U14" s="265"/>
      <c r="V14" s="265"/>
      <c r="W14" s="133"/>
      <c r="X14" s="266"/>
      <c r="Y14" s="125"/>
      <c r="Z14" s="79" t="str">
        <f t="shared" si="3"/>
        <v xml:space="preserve"> </v>
      </c>
      <c r="AA14" s="264"/>
      <c r="AB14" s="265"/>
      <c r="AC14" s="265"/>
      <c r="AD14" s="265"/>
      <c r="AE14" s="265"/>
      <c r="AF14" s="265"/>
      <c r="AG14" s="266"/>
      <c r="AH14" s="15"/>
    </row>
    <row r="15" spans="1:34" ht="23.1" customHeight="1">
      <c r="A15" s="63" t="s">
        <v>31</v>
      </c>
      <c r="B15" s="64">
        <f t="shared" si="4"/>
        <v>174</v>
      </c>
      <c r="C15" s="521"/>
      <c r="D15" s="128"/>
      <c r="E15" s="729"/>
      <c r="F15" s="730"/>
      <c r="G15" s="123"/>
      <c r="H15" s="124"/>
      <c r="I15" s="125"/>
      <c r="J15" s="126"/>
      <c r="K15" s="127"/>
      <c r="L15" s="72">
        <f t="shared" si="0"/>
        <v>0</v>
      </c>
      <c r="M15" s="133"/>
      <c r="N15" s="127"/>
      <c r="O15" s="74">
        <f t="shared" si="1"/>
        <v>0</v>
      </c>
      <c r="P15" s="75">
        <f t="shared" si="2"/>
        <v>0</v>
      </c>
      <c r="Q15" s="63" t="s">
        <v>31</v>
      </c>
      <c r="R15" s="264"/>
      <c r="S15" s="271"/>
      <c r="T15" s="265"/>
      <c r="U15" s="265"/>
      <c r="V15" s="265"/>
      <c r="W15" s="133"/>
      <c r="X15" s="266"/>
      <c r="Y15" s="125"/>
      <c r="Z15" s="79" t="str">
        <f t="shared" si="3"/>
        <v xml:space="preserve"> </v>
      </c>
      <c r="AA15" s="264"/>
      <c r="AB15" s="265"/>
      <c r="AC15" s="265"/>
      <c r="AD15" s="265"/>
      <c r="AE15" s="265"/>
      <c r="AF15" s="265"/>
      <c r="AG15" s="266"/>
      <c r="AH15" s="15"/>
    </row>
    <row r="16" spans="1:34" ht="23.1" customHeight="1">
      <c r="A16" s="63" t="s">
        <v>32</v>
      </c>
      <c r="B16" s="64">
        <f t="shared" si="4"/>
        <v>175</v>
      </c>
      <c r="C16" s="521"/>
      <c r="D16" s="128"/>
      <c r="E16" s="729"/>
      <c r="F16" s="730"/>
      <c r="G16" s="131"/>
      <c r="H16" s="124"/>
      <c r="I16" s="125"/>
      <c r="J16" s="126"/>
      <c r="K16" s="127"/>
      <c r="L16" s="72">
        <f t="shared" si="0"/>
        <v>0</v>
      </c>
      <c r="M16" s="133"/>
      <c r="N16" s="127"/>
      <c r="O16" s="74">
        <f t="shared" si="1"/>
        <v>0</v>
      </c>
      <c r="P16" s="75">
        <f t="shared" si="2"/>
        <v>0</v>
      </c>
      <c r="Q16" s="63" t="s">
        <v>32</v>
      </c>
      <c r="R16" s="264"/>
      <c r="S16" s="271"/>
      <c r="T16" s="265"/>
      <c r="U16" s="265"/>
      <c r="V16" s="265"/>
      <c r="W16" s="133"/>
      <c r="X16" s="266"/>
      <c r="Y16" s="125"/>
      <c r="Z16" s="79" t="str">
        <f t="shared" si="3"/>
        <v xml:space="preserve"> </v>
      </c>
      <c r="AA16" s="264"/>
      <c r="AB16" s="265"/>
      <c r="AC16" s="265"/>
      <c r="AD16" s="265"/>
      <c r="AE16" s="265"/>
      <c r="AF16" s="265"/>
      <c r="AG16" s="266"/>
      <c r="AH16" s="15"/>
    </row>
    <row r="17" spans="1:34" ht="23.1" customHeight="1">
      <c r="A17" s="63" t="s">
        <v>33</v>
      </c>
      <c r="B17" s="64">
        <f t="shared" si="4"/>
        <v>176</v>
      </c>
      <c r="C17" s="521"/>
      <c r="D17" s="128"/>
      <c r="E17" s="729"/>
      <c r="F17" s="730"/>
      <c r="G17" s="123"/>
      <c r="H17" s="124"/>
      <c r="I17" s="125"/>
      <c r="J17" s="126"/>
      <c r="K17" s="127"/>
      <c r="L17" s="72">
        <f t="shared" si="0"/>
        <v>0</v>
      </c>
      <c r="M17" s="133"/>
      <c r="N17" s="127"/>
      <c r="O17" s="74">
        <f t="shared" si="1"/>
        <v>0</v>
      </c>
      <c r="P17" s="75">
        <f t="shared" si="2"/>
        <v>0</v>
      </c>
      <c r="Q17" s="63" t="s">
        <v>33</v>
      </c>
      <c r="R17" s="264"/>
      <c r="S17" s="271"/>
      <c r="T17" s="265"/>
      <c r="U17" s="265"/>
      <c r="V17" s="265"/>
      <c r="W17" s="133"/>
      <c r="X17" s="266"/>
      <c r="Y17" s="125"/>
      <c r="Z17" s="79" t="str">
        <f t="shared" si="3"/>
        <v xml:space="preserve"> </v>
      </c>
      <c r="AA17" s="264"/>
      <c r="AB17" s="265"/>
      <c r="AC17" s="265"/>
      <c r="AD17" s="265"/>
      <c r="AE17" s="265"/>
      <c r="AF17" s="265"/>
      <c r="AG17" s="266"/>
      <c r="AH17" s="15"/>
    </row>
    <row r="18" spans="1:34" ht="23.1" customHeight="1">
      <c r="A18" s="63" t="s">
        <v>34</v>
      </c>
      <c r="B18" s="64">
        <f t="shared" si="4"/>
        <v>177</v>
      </c>
      <c r="C18" s="521"/>
      <c r="D18" s="128"/>
      <c r="E18" s="729"/>
      <c r="F18" s="730"/>
      <c r="G18" s="131"/>
      <c r="H18" s="124"/>
      <c r="I18" s="125"/>
      <c r="J18" s="126"/>
      <c r="K18" s="127"/>
      <c r="L18" s="72">
        <f t="shared" si="0"/>
        <v>0</v>
      </c>
      <c r="M18" s="133"/>
      <c r="N18" s="127"/>
      <c r="O18" s="74">
        <f t="shared" si="1"/>
        <v>0</v>
      </c>
      <c r="P18" s="75">
        <f t="shared" si="2"/>
        <v>0</v>
      </c>
      <c r="Q18" s="63" t="s">
        <v>34</v>
      </c>
      <c r="R18" s="264"/>
      <c r="S18" s="271"/>
      <c r="T18" s="265"/>
      <c r="U18" s="265"/>
      <c r="V18" s="265"/>
      <c r="W18" s="133"/>
      <c r="X18" s="266"/>
      <c r="Y18" s="125"/>
      <c r="Z18" s="79" t="str">
        <f t="shared" si="3"/>
        <v xml:space="preserve"> </v>
      </c>
      <c r="AA18" s="264"/>
      <c r="AB18" s="265"/>
      <c r="AC18" s="265"/>
      <c r="AD18" s="265"/>
      <c r="AE18" s="265"/>
      <c r="AF18" s="265"/>
      <c r="AG18" s="266"/>
      <c r="AH18" s="15"/>
    </row>
    <row r="19" spans="1:34" ht="23.1" customHeight="1">
      <c r="A19" s="63" t="s">
        <v>35</v>
      </c>
      <c r="B19" s="64">
        <f t="shared" si="4"/>
        <v>178</v>
      </c>
      <c r="C19" s="521"/>
      <c r="D19" s="128"/>
      <c r="E19" s="729"/>
      <c r="F19" s="730"/>
      <c r="G19" s="123"/>
      <c r="H19" s="124"/>
      <c r="I19" s="125"/>
      <c r="J19" s="126"/>
      <c r="K19" s="127"/>
      <c r="L19" s="72">
        <f t="shared" si="0"/>
        <v>0</v>
      </c>
      <c r="M19" s="133"/>
      <c r="N19" s="127"/>
      <c r="O19" s="74">
        <f t="shared" si="1"/>
        <v>0</v>
      </c>
      <c r="P19" s="75">
        <f t="shared" si="2"/>
        <v>0</v>
      </c>
      <c r="Q19" s="63" t="s">
        <v>35</v>
      </c>
      <c r="R19" s="264"/>
      <c r="S19" s="271"/>
      <c r="T19" s="265"/>
      <c r="U19" s="265"/>
      <c r="V19" s="265"/>
      <c r="W19" s="133"/>
      <c r="X19" s="266"/>
      <c r="Y19" s="125"/>
      <c r="Z19" s="79" t="str">
        <f t="shared" si="3"/>
        <v xml:space="preserve"> </v>
      </c>
      <c r="AA19" s="264"/>
      <c r="AB19" s="265"/>
      <c r="AC19" s="265"/>
      <c r="AD19" s="265"/>
      <c r="AE19" s="265"/>
      <c r="AF19" s="265"/>
      <c r="AG19" s="266"/>
      <c r="AH19" s="15"/>
    </row>
    <row r="20" spans="1:34" ht="23.1" customHeight="1">
      <c r="A20" s="63" t="s">
        <v>36</v>
      </c>
      <c r="B20" s="64">
        <f t="shared" si="4"/>
        <v>179</v>
      </c>
      <c r="C20" s="521"/>
      <c r="D20" s="132"/>
      <c r="E20" s="729"/>
      <c r="F20" s="730"/>
      <c r="G20" s="131"/>
      <c r="H20" s="124"/>
      <c r="I20" s="125"/>
      <c r="J20" s="126"/>
      <c r="K20" s="127"/>
      <c r="L20" s="72">
        <f t="shared" si="0"/>
        <v>0</v>
      </c>
      <c r="M20" s="133"/>
      <c r="N20" s="127"/>
      <c r="O20" s="74">
        <f t="shared" si="1"/>
        <v>0</v>
      </c>
      <c r="P20" s="75">
        <f t="shared" si="2"/>
        <v>0</v>
      </c>
      <c r="Q20" s="63" t="s">
        <v>36</v>
      </c>
      <c r="R20" s="264"/>
      <c r="S20" s="271"/>
      <c r="T20" s="265"/>
      <c r="U20" s="265"/>
      <c r="V20" s="265"/>
      <c r="W20" s="133"/>
      <c r="X20" s="266"/>
      <c r="Y20" s="125"/>
      <c r="Z20" s="79" t="str">
        <f t="shared" si="3"/>
        <v xml:space="preserve"> </v>
      </c>
      <c r="AA20" s="264"/>
      <c r="AB20" s="265"/>
      <c r="AC20" s="265"/>
      <c r="AD20" s="265"/>
      <c r="AE20" s="265"/>
      <c r="AF20" s="265"/>
      <c r="AG20" s="266"/>
      <c r="AH20" s="15"/>
    </row>
    <row r="21" spans="1:34" ht="23.1" customHeight="1" thickBot="1">
      <c r="A21" s="63" t="s">
        <v>37</v>
      </c>
      <c r="B21" s="64">
        <f t="shared" si="4"/>
        <v>180</v>
      </c>
      <c r="C21" s="521"/>
      <c r="D21" s="274"/>
      <c r="E21" s="727"/>
      <c r="F21" s="728"/>
      <c r="G21" s="123"/>
      <c r="H21" s="124"/>
      <c r="I21" s="125"/>
      <c r="J21" s="126"/>
      <c r="K21" s="127"/>
      <c r="L21" s="72">
        <f t="shared" si="0"/>
        <v>0</v>
      </c>
      <c r="M21" s="133"/>
      <c r="N21" s="127"/>
      <c r="O21" s="74">
        <f t="shared" si="1"/>
        <v>0</v>
      </c>
      <c r="P21" s="75">
        <f t="shared" si="2"/>
        <v>0</v>
      </c>
      <c r="Q21" s="63" t="s">
        <v>37</v>
      </c>
      <c r="R21" s="264"/>
      <c r="S21" s="271"/>
      <c r="T21" s="265"/>
      <c r="U21" s="265"/>
      <c r="V21" s="265"/>
      <c r="W21" s="133"/>
      <c r="X21" s="266"/>
      <c r="Y21" s="125"/>
      <c r="Z21" s="79" t="str">
        <f t="shared" si="3"/>
        <v xml:space="preserve"> </v>
      </c>
      <c r="AA21" s="264"/>
      <c r="AB21" s="265"/>
      <c r="AC21" s="265"/>
      <c r="AD21" s="265"/>
      <c r="AE21" s="265"/>
      <c r="AF21" s="265"/>
      <c r="AG21" s="266"/>
      <c r="AH21" s="15"/>
    </row>
    <row r="22" spans="1:34" ht="24" customHeight="1" thickTop="1" thickBot="1">
      <c r="A22" s="18"/>
      <c r="B22" s="731" t="s">
        <v>264</v>
      </c>
      <c r="C22" s="732"/>
      <c r="D22" s="100"/>
      <c r="E22" s="99"/>
      <c r="F22" s="100" t="s">
        <v>38</v>
      </c>
      <c r="G22" s="101"/>
      <c r="H22" s="102">
        <f>SUM(H6:H21)</f>
        <v>0</v>
      </c>
      <c r="I22" s="102">
        <f>SUM(I6:I21)</f>
        <v>0</v>
      </c>
      <c r="J22" s="102">
        <f>SUM(J6:J21)</f>
        <v>0</v>
      </c>
      <c r="K22" s="102">
        <f>SUM(K6:K21)</f>
        <v>0</v>
      </c>
      <c r="L22" s="102">
        <f>L21</f>
        <v>0</v>
      </c>
      <c r="M22" s="102">
        <f>SUM(M6:M21)</f>
        <v>0</v>
      </c>
      <c r="N22" s="102">
        <f>SUM(N6:N21)</f>
        <v>0</v>
      </c>
      <c r="O22" s="102">
        <f>O21</f>
        <v>0</v>
      </c>
      <c r="P22" s="103">
        <f>SUM(L22+O22)</f>
        <v>0</v>
      </c>
      <c r="Q22" s="104"/>
      <c r="R22" s="272">
        <f>SUM(R6:R21)</f>
        <v>0</v>
      </c>
      <c r="S22" s="272">
        <f t="shared" ref="S22:Y22" si="5">SUM(S6:S21)</f>
        <v>0</v>
      </c>
      <c r="T22" s="272">
        <f t="shared" si="5"/>
        <v>0</v>
      </c>
      <c r="U22" s="272">
        <f t="shared" si="5"/>
        <v>0</v>
      </c>
      <c r="V22" s="272">
        <f t="shared" si="5"/>
        <v>0</v>
      </c>
      <c r="W22" s="272">
        <f t="shared" si="5"/>
        <v>0</v>
      </c>
      <c r="X22" s="489">
        <f>SUM(X6:X21)</f>
        <v>0</v>
      </c>
      <c r="Y22" s="472">
        <f t="shared" si="5"/>
        <v>0</v>
      </c>
      <c r="Z22" s="106"/>
      <c r="AA22" s="272">
        <f>SUM(AA6:AA21)</f>
        <v>0</v>
      </c>
      <c r="AB22" s="272">
        <f t="shared" ref="AB22:AG22" si="6">SUM(AB6:AB21)</f>
        <v>0</v>
      </c>
      <c r="AC22" s="272">
        <f t="shared" si="6"/>
        <v>0</v>
      </c>
      <c r="AD22" s="272">
        <f t="shared" si="6"/>
        <v>0</v>
      </c>
      <c r="AE22" s="272">
        <f t="shared" si="6"/>
        <v>0</v>
      </c>
      <c r="AF22" s="272">
        <f t="shared" si="6"/>
        <v>0</v>
      </c>
      <c r="AG22" s="489">
        <f t="shared" si="6"/>
        <v>0</v>
      </c>
      <c r="AH22" s="15"/>
    </row>
    <row r="23" spans="1:34" s="488" customFormat="1" ht="15" customHeight="1" thickTop="1">
      <c r="A23" s="480"/>
      <c r="B23" s="481"/>
      <c r="C23" s="481"/>
      <c r="D23" s="482"/>
      <c r="E23" s="483"/>
      <c r="F23" s="482"/>
      <c r="G23" s="483"/>
      <c r="H23" s="484"/>
      <c r="I23" s="484"/>
      <c r="J23" s="484"/>
      <c r="K23" s="484"/>
      <c r="L23" s="484"/>
      <c r="M23" s="484"/>
      <c r="N23" s="484"/>
      <c r="O23" s="484"/>
      <c r="P23" s="484"/>
      <c r="Q23" s="485"/>
      <c r="R23" s="484"/>
      <c r="S23" s="484"/>
      <c r="T23" s="484"/>
      <c r="U23" s="484"/>
      <c r="V23" s="484"/>
      <c r="W23" s="484"/>
      <c r="X23" s="484"/>
      <c r="Y23" s="484"/>
      <c r="Z23" s="486"/>
      <c r="AA23" s="484"/>
      <c r="AB23" s="484"/>
      <c r="AC23" s="484"/>
      <c r="AD23" s="484"/>
      <c r="AE23" s="484"/>
      <c r="AF23" s="484"/>
      <c r="AG23" s="484"/>
      <c r="AH23" s="487"/>
    </row>
    <row r="24" spans="1:34" ht="18" hidden="1" customHeight="1">
      <c r="A24" s="18"/>
      <c r="B24" s="107"/>
      <c r="C24" s="107"/>
      <c r="D24" s="107"/>
      <c r="E24" s="107"/>
      <c r="F24" s="107"/>
      <c r="G24" s="107"/>
      <c r="H24" s="108" t="s">
        <v>111</v>
      </c>
      <c r="I24" s="108" t="s">
        <v>110</v>
      </c>
      <c r="J24" s="107"/>
      <c r="K24" s="107"/>
      <c r="L24" s="107"/>
      <c r="M24" s="107"/>
      <c r="N24" s="107"/>
      <c r="O24" s="107"/>
      <c r="P24" s="107"/>
      <c r="Q24" s="18"/>
      <c r="R24" s="15"/>
      <c r="S24" s="15"/>
      <c r="T24" s="15"/>
      <c r="U24" s="15"/>
      <c r="V24" s="15"/>
      <c r="W24" s="15"/>
      <c r="X24" s="15"/>
      <c r="Y24" s="15"/>
      <c r="Z24" s="60"/>
      <c r="AA24" s="15"/>
      <c r="AB24" s="15"/>
      <c r="AC24" s="15"/>
      <c r="AD24" s="15"/>
      <c r="AE24" s="15"/>
      <c r="AF24" s="15"/>
      <c r="AG24" s="15"/>
      <c r="AH24" s="15"/>
    </row>
    <row r="25" spans="1:34" ht="16.5" customHeight="1">
      <c r="A25" s="18"/>
      <c r="B25" s="61"/>
      <c r="C25" s="61"/>
      <c r="D25" s="109" t="s">
        <v>92</v>
      </c>
      <c r="E25" s="679">
        <f>SUM(J22+M22)</f>
        <v>0</v>
      </c>
      <c r="F25" s="680"/>
      <c r="G25" s="681"/>
      <c r="H25" s="110" t="str">
        <f>"(1)"</f>
        <v>(1)</v>
      </c>
      <c r="I25" s="15"/>
      <c r="J25" s="682" t="s">
        <v>93</v>
      </c>
      <c r="K25" s="677"/>
      <c r="L25" s="677"/>
      <c r="M25" s="679">
        <f>SUM(K22+N22)</f>
        <v>0</v>
      </c>
      <c r="N25" s="680"/>
      <c r="O25" s="681"/>
      <c r="P25" s="110" t="str">
        <f>"(2)"</f>
        <v>(2)</v>
      </c>
      <c r="Q25" s="18"/>
      <c r="R25" s="111"/>
      <c r="S25" s="676" t="s">
        <v>61</v>
      </c>
      <c r="T25" s="677"/>
      <c r="U25" s="678"/>
      <c r="V25" s="674">
        <f>SUM(R22:Y22)</f>
        <v>0</v>
      </c>
      <c r="W25" s="675"/>
      <c r="X25" s="110" t="str">
        <f>"(3)"</f>
        <v>(3)</v>
      </c>
      <c r="Y25" s="110" t="str">
        <f>"(3)"</f>
        <v>(3)</v>
      </c>
      <c r="Z25" s="112"/>
      <c r="AA25" s="113"/>
      <c r="AB25" s="682" t="s">
        <v>62</v>
      </c>
      <c r="AC25" s="677"/>
      <c r="AD25" s="683"/>
      <c r="AE25" s="674">
        <f>SUM(AA22:AG22)</f>
        <v>0</v>
      </c>
      <c r="AF25" s="675"/>
      <c r="AG25" s="110" t="str">
        <f>"(4)"</f>
        <v>(4)</v>
      </c>
      <c r="AH25" s="15"/>
    </row>
    <row r="26" spans="1:34" ht="15" hidden="1" customHeight="1">
      <c r="A26" s="18"/>
      <c r="B26" s="114"/>
      <c r="C26" s="114"/>
      <c r="D26" s="259">
        <f>'11'!D26+IF(G7&lt;&gt;0,J7,0)-IF(G7&lt;&gt;0,K7,0)+IF(G8&lt;&gt;0,J8,0)-IF(G8&lt;&gt;0,K8,0)+IF(G9&lt;&gt;0,J9,0)-IF(G9&lt;&gt;0,K9,0)+IF(G10&lt;&gt;0,J10,0)-IF(G10&lt;&gt;0,K10,0)+IF(G11&lt;&gt;0,J11,0)-IF(G11&lt;&gt;0,K11,0)+IF(G12&lt;&gt;0,J12,0)-IF(G12&lt;&gt;0,K12,0)+IF(G13&lt;&gt;0,J13,0)-IF(G13&lt;&gt;0,K13,0)+IF(G14&lt;&gt;0,J14,0)-IF(G14&lt;&gt;0,K14,0)+IF(G15&lt;&gt;0,J15,0)-IF(G15&lt;&gt;0,K15,0)+IF(G16&lt;&gt;0,J16,0)-IF(G16&lt;&gt;0,K16,0)+IF(G17&lt;&gt;0,J17,0)-IF(G17&lt;&gt;0,K17,0)+IF(G18&lt;&gt;0,J18,0)-IF(G18&lt;&gt;0,K18,0)+IF(G19&lt;&gt;0,J19,0)-IF(G19&lt;&gt;0,K19,0)+IF(G20&lt;&gt;0,J20,0)-IF(G20&lt;&gt;0,K20,0)+IF(G21&lt;&gt;0,J21,0)-IF(G21&lt;&gt;0,K21,0)</f>
        <v>0</v>
      </c>
      <c r="E26" s="684" t="s">
        <v>94</v>
      </c>
      <c r="F26" s="684"/>
      <c r="G26" s="684"/>
      <c r="H26" s="116"/>
      <c r="I26" s="116"/>
      <c r="J26" s="15"/>
      <c r="K26" s="15"/>
      <c r="L26" s="15"/>
      <c r="M26" s="684" t="s">
        <v>95</v>
      </c>
      <c r="N26" s="684"/>
      <c r="O26" s="684"/>
      <c r="P26" s="117"/>
      <c r="Q26" s="18"/>
      <c r="R26" s="18"/>
      <c r="S26" s="18"/>
      <c r="T26" s="118"/>
      <c r="U26" s="118"/>
      <c r="V26" s="685" t="s">
        <v>330</v>
      </c>
      <c r="W26" s="685"/>
      <c r="X26" s="381"/>
      <c r="Y26" s="15"/>
      <c r="Z26" s="119"/>
      <c r="AA26" s="18"/>
      <c r="AB26" s="18"/>
      <c r="AC26" s="18"/>
      <c r="AD26" s="18"/>
      <c r="AE26" s="684" t="s">
        <v>331</v>
      </c>
      <c r="AF26" s="684"/>
      <c r="AG26" s="15"/>
      <c r="AH26" s="15"/>
    </row>
    <row r="27" spans="1:34" ht="15.75" hidden="1">
      <c r="A27" s="15"/>
      <c r="B27" s="713" t="s">
        <v>264</v>
      </c>
      <c r="C27" s="713"/>
      <c r="D27" s="260" t="s">
        <v>361</v>
      </c>
      <c r="E27" s="711">
        <f>'16&gt;'!E27</f>
        <v>0</v>
      </c>
      <c r="F27" s="712"/>
      <c r="G27" s="712"/>
      <c r="H27" s="735" t="s">
        <v>112</v>
      </c>
      <c r="I27" s="735"/>
      <c r="J27" s="15"/>
      <c r="K27" s="121" t="str">
        <f>"(1)-(2)+(5)"</f>
        <v>(1)-(2)+(5)</v>
      </c>
      <c r="L27" s="672">
        <f>E25-M25+I22</f>
        <v>0</v>
      </c>
      <c r="M27" s="672"/>
      <c r="N27" s="672">
        <f>V25-AE25+H22</f>
        <v>0</v>
      </c>
      <c r="O27" s="672"/>
      <c r="P27" s="110" t="str">
        <f>"(3)-(4)+(6)"</f>
        <v>(3)-(4)+(6)</v>
      </c>
      <c r="Q27" s="15"/>
      <c r="R27" s="15"/>
      <c r="S27" s="15"/>
      <c r="T27" s="15"/>
      <c r="U27" s="110"/>
      <c r="V27" s="15"/>
      <c r="W27" s="15"/>
      <c r="X27" s="15"/>
      <c r="Y27" s="15"/>
      <c r="Z27" s="60"/>
      <c r="AA27" s="15"/>
      <c r="AB27" s="15"/>
      <c r="AC27" s="15"/>
      <c r="AD27" s="110"/>
      <c r="AE27" s="15"/>
      <c r="AF27" s="15"/>
      <c r="AG27" s="417" t="s">
        <v>273</v>
      </c>
      <c r="AH27" s="15"/>
    </row>
    <row r="28" spans="1:34">
      <c r="Z28" s="12"/>
      <c r="AH28" s="15"/>
    </row>
  </sheetData>
  <sheetProtection password="CD4D" sheet="1" selectLockedCells="1"/>
  <mergeCells count="46">
    <mergeCell ref="Z3:Z6"/>
    <mergeCell ref="E27:G27"/>
    <mergeCell ref="L27:M27"/>
    <mergeCell ref="N27:O27"/>
    <mergeCell ref="G2:G3"/>
    <mergeCell ref="E7:F7"/>
    <mergeCell ref="J2:L3"/>
    <mergeCell ref="E5:F5"/>
    <mergeCell ref="E16:F16"/>
    <mergeCell ref="E2:F3"/>
    <mergeCell ref="B27:C27"/>
    <mergeCell ref="H27:I27"/>
    <mergeCell ref="M2:O3"/>
    <mergeCell ref="D2:D3"/>
    <mergeCell ref="E4:F4"/>
    <mergeCell ref="D6:G6"/>
    <mergeCell ref="B4:D4"/>
    <mergeCell ref="B2:B3"/>
    <mergeCell ref="C2:C3"/>
    <mergeCell ref="B22:C22"/>
    <mergeCell ref="H2:I3"/>
    <mergeCell ref="E17:F17"/>
    <mergeCell ref="E18:F18"/>
    <mergeCell ref="E8:F8"/>
    <mergeCell ref="P2:P3"/>
    <mergeCell ref="E15:F15"/>
    <mergeCell ref="E20:F20"/>
    <mergeCell ref="E13:F13"/>
    <mergeCell ref="E14:F14"/>
    <mergeCell ref="E19:F19"/>
    <mergeCell ref="M25:O25"/>
    <mergeCell ref="E9:F9"/>
    <mergeCell ref="E10:F10"/>
    <mergeCell ref="E11:F11"/>
    <mergeCell ref="E12:F12"/>
    <mergeCell ref="E21:F21"/>
    <mergeCell ref="AE25:AF25"/>
    <mergeCell ref="E26:G26"/>
    <mergeCell ref="M26:O26"/>
    <mergeCell ref="V26:W26"/>
    <mergeCell ref="AE26:AF26"/>
    <mergeCell ref="E25:G25"/>
    <mergeCell ref="S25:U25"/>
    <mergeCell ref="J25:L25"/>
    <mergeCell ref="AB25:AD25"/>
    <mergeCell ref="V25:W25"/>
  </mergeCells>
  <phoneticPr fontId="0" type="noConversion"/>
  <pageMargins left="0.19685039370078741" right="0.19685039370078741" top="0.39370078740157483" bottom="0.39370078740157483" header="0" footer="0"/>
  <pageSetup paperSize="9" firstPageNumber="0" orientation="landscape" cellComments="asDisplayed" horizontalDpi="300" verticalDpi="300" r:id="rId1"/>
  <headerFooter alignWithMargins="0"/>
  <drawing r:id="rId2"/>
  <legacyDrawing r:id="rId3"/>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7D5C37-4BCF-429B-923B-D6496F4E2CB9}">
  <sheetPr codeName="Feuil15"/>
  <dimension ref="A1:AH28"/>
  <sheetViews>
    <sheetView showGridLines="0" zoomScaleNormal="100" workbookViewId="0">
      <pane xSplit="4" topLeftCell="E1" activePane="topRight" state="frozen"/>
      <selection pane="topRight" activeCell="C7" sqref="C7"/>
    </sheetView>
  </sheetViews>
  <sheetFormatPr baseColWidth="10" defaultRowHeight="12.75"/>
  <cols>
    <col min="1" max="1" width="2.7109375" style="2" customWidth="1"/>
    <col min="2" max="2" width="3.42578125" style="2" customWidth="1"/>
    <col min="3" max="3" width="5.85546875" style="2" customWidth="1"/>
    <col min="4" max="4" width="34.7109375" style="2" customWidth="1"/>
    <col min="5" max="5" width="4.28515625" style="2" customWidth="1"/>
    <col min="6" max="6" width="3.85546875" style="2" customWidth="1"/>
    <col min="7" max="7" width="7.85546875" style="2" customWidth="1"/>
    <col min="8" max="9" width="8" style="2" customWidth="1"/>
    <col min="10" max="11" width="9.42578125" style="2" customWidth="1"/>
    <col min="12" max="12" width="9.7109375" style="2" customWidth="1"/>
    <col min="13" max="14" width="9" style="2" customWidth="1"/>
    <col min="15" max="16" width="9.7109375" style="2" customWidth="1"/>
    <col min="17" max="17" width="2.7109375" style="2" customWidth="1"/>
    <col min="18" max="24" width="10" style="2" customWidth="1"/>
    <col min="25" max="25" width="8.85546875" style="2" hidden="1" customWidth="1"/>
    <col min="26" max="26" width="2.7109375" style="2" customWidth="1"/>
    <col min="27" max="33" width="10" style="2" customWidth="1"/>
    <col min="34" max="34" width="5" style="2" customWidth="1"/>
    <col min="35" max="16384" width="11.42578125" style="2"/>
  </cols>
  <sheetData>
    <row r="1" spans="1:34" ht="6" customHeight="1" thickBot="1">
      <c r="A1" s="15"/>
      <c r="B1" s="15"/>
      <c r="C1" s="15"/>
      <c r="D1" s="15"/>
      <c r="E1" s="15"/>
      <c r="F1" s="15"/>
      <c r="G1" s="15"/>
      <c r="H1" s="15"/>
      <c r="I1" s="15"/>
      <c r="J1" s="15"/>
      <c r="K1" s="15"/>
      <c r="L1" s="15"/>
      <c r="M1" s="15"/>
      <c r="N1" s="15"/>
      <c r="O1" s="15"/>
      <c r="P1" s="15"/>
      <c r="Q1" s="15"/>
      <c r="R1" s="15"/>
      <c r="S1" s="15"/>
      <c r="T1" s="15"/>
      <c r="U1" s="15"/>
      <c r="V1" s="15"/>
      <c r="W1" s="15"/>
      <c r="X1" s="15"/>
      <c r="Y1" s="15"/>
      <c r="Z1" s="60"/>
      <c r="AA1" s="15"/>
      <c r="AB1" s="15"/>
      <c r="AC1" s="15"/>
      <c r="AD1" s="15"/>
      <c r="AE1" s="15"/>
      <c r="AF1" s="15"/>
      <c r="AG1" s="15"/>
      <c r="AH1" s="15"/>
    </row>
    <row r="2" spans="1:34" ht="18.75" customHeight="1" thickTop="1">
      <c r="A2" s="17"/>
      <c r="B2" s="724" t="s">
        <v>0</v>
      </c>
      <c r="C2" s="702" t="s">
        <v>1</v>
      </c>
      <c r="D2" s="691" t="s">
        <v>2</v>
      </c>
      <c r="E2" s="690" t="s">
        <v>60</v>
      </c>
      <c r="F2" s="691"/>
      <c r="G2" s="705" t="s">
        <v>355</v>
      </c>
      <c r="H2" s="704" t="s">
        <v>3</v>
      </c>
      <c r="I2" s="705"/>
      <c r="J2" s="704" t="s">
        <v>354</v>
      </c>
      <c r="K2" s="695"/>
      <c r="L2" s="696"/>
      <c r="M2" s="694" t="s">
        <v>4</v>
      </c>
      <c r="N2" s="695"/>
      <c r="O2" s="696"/>
      <c r="P2" s="686" t="s">
        <v>455</v>
      </c>
      <c r="Q2" s="18"/>
      <c r="R2" s="19">
        <v>7070</v>
      </c>
      <c r="S2" s="20">
        <v>7080</v>
      </c>
      <c r="T2" s="20">
        <v>7410</v>
      </c>
      <c r="U2" s="20">
        <v>7551</v>
      </c>
      <c r="V2" s="20">
        <v>75511</v>
      </c>
      <c r="W2" s="20">
        <v>7562</v>
      </c>
      <c r="X2" s="21">
        <v>7700</v>
      </c>
      <c r="Y2" s="473">
        <v>7700</v>
      </c>
      <c r="Z2" s="61"/>
      <c r="AA2" s="19">
        <v>6070</v>
      </c>
      <c r="AB2" s="20">
        <v>61681</v>
      </c>
      <c r="AC2" s="20">
        <v>6181</v>
      </c>
      <c r="AD2" s="20">
        <v>6270</v>
      </c>
      <c r="AE2" s="20">
        <v>6586</v>
      </c>
      <c r="AF2" s="20">
        <v>6700</v>
      </c>
      <c r="AG2" s="21">
        <v>6800</v>
      </c>
      <c r="AH2" s="15"/>
    </row>
    <row r="3" spans="1:34" ht="42" customHeight="1">
      <c r="A3" s="17"/>
      <c r="B3" s="725"/>
      <c r="C3" s="703"/>
      <c r="D3" s="693"/>
      <c r="E3" s="692"/>
      <c r="F3" s="693"/>
      <c r="G3" s="707"/>
      <c r="H3" s="706"/>
      <c r="I3" s="707"/>
      <c r="J3" s="706"/>
      <c r="K3" s="698"/>
      <c r="L3" s="699"/>
      <c r="M3" s="697"/>
      <c r="N3" s="698"/>
      <c r="O3" s="699"/>
      <c r="P3" s="687"/>
      <c r="Q3" s="18"/>
      <c r="R3" s="22" t="s">
        <v>468</v>
      </c>
      <c r="S3" s="23" t="s">
        <v>374</v>
      </c>
      <c r="T3" s="23" t="s">
        <v>72</v>
      </c>
      <c r="U3" s="23" t="s">
        <v>449</v>
      </c>
      <c r="V3" s="23" t="s">
        <v>444</v>
      </c>
      <c r="W3" s="23" t="s">
        <v>452</v>
      </c>
      <c r="X3" s="24" t="s">
        <v>75</v>
      </c>
      <c r="Y3" s="474" t="s">
        <v>39</v>
      </c>
      <c r="Z3" s="726" t="s">
        <v>113</v>
      </c>
      <c r="AA3" s="22" t="s">
        <v>67</v>
      </c>
      <c r="AB3" s="382" t="s">
        <v>73</v>
      </c>
      <c r="AC3" s="23" t="s">
        <v>69</v>
      </c>
      <c r="AD3" s="23" t="s">
        <v>445</v>
      </c>
      <c r="AE3" s="23" t="s">
        <v>71</v>
      </c>
      <c r="AF3" s="23" t="s">
        <v>40</v>
      </c>
      <c r="AG3" s="24" t="s">
        <v>363</v>
      </c>
      <c r="AH3" s="15"/>
    </row>
    <row r="4" spans="1:34" ht="66.75" customHeight="1">
      <c r="A4" s="25"/>
      <c r="B4" s="721" t="str">
        <f>CONCATENATE("Année scolaire : ",Garde!C11)</f>
        <v>Année scolaire : 2026-2027</v>
      </c>
      <c r="C4" s="722"/>
      <c r="D4" s="723"/>
      <c r="E4" s="716" t="s">
        <v>55</v>
      </c>
      <c r="F4" s="717"/>
      <c r="G4" s="26" t="s">
        <v>356</v>
      </c>
      <c r="H4" s="27" t="s">
        <v>457</v>
      </c>
      <c r="I4" s="409" t="s">
        <v>456</v>
      </c>
      <c r="J4" s="28" t="s">
        <v>5</v>
      </c>
      <c r="K4" s="29" t="s">
        <v>6</v>
      </c>
      <c r="L4" s="30" t="s">
        <v>7</v>
      </c>
      <c r="M4" s="28" t="s">
        <v>5</v>
      </c>
      <c r="N4" s="29" t="s">
        <v>6</v>
      </c>
      <c r="O4" s="30" t="s">
        <v>7</v>
      </c>
      <c r="P4" s="31"/>
      <c r="Q4" s="18"/>
      <c r="R4" s="32" t="s">
        <v>458</v>
      </c>
      <c r="S4" s="33" t="s">
        <v>447</v>
      </c>
      <c r="T4" s="33" t="s">
        <v>448</v>
      </c>
      <c r="U4" s="33" t="s">
        <v>450</v>
      </c>
      <c r="V4" s="33" t="s">
        <v>451</v>
      </c>
      <c r="W4" s="33" t="s">
        <v>453</v>
      </c>
      <c r="X4" s="34" t="s">
        <v>454</v>
      </c>
      <c r="Y4" s="475" t="s">
        <v>41</v>
      </c>
      <c r="Z4" s="726"/>
      <c r="AA4" s="32" t="s">
        <v>446</v>
      </c>
      <c r="AB4" s="33" t="s">
        <v>459</v>
      </c>
      <c r="AC4" s="33" t="s">
        <v>460</v>
      </c>
      <c r="AD4" s="33" t="s">
        <v>461</v>
      </c>
      <c r="AE4" s="33" t="s">
        <v>462</v>
      </c>
      <c r="AF4" s="33" t="s">
        <v>463</v>
      </c>
      <c r="AG4" s="34" t="s">
        <v>464</v>
      </c>
      <c r="AH4" s="15"/>
    </row>
    <row r="5" spans="1:34" ht="11.85" customHeight="1" thickBot="1">
      <c r="A5" s="18"/>
      <c r="B5" s="35" t="s">
        <v>8</v>
      </c>
      <c r="C5" s="36" t="s">
        <v>9</v>
      </c>
      <c r="D5" s="37" t="s">
        <v>10</v>
      </c>
      <c r="E5" s="708" t="s">
        <v>11</v>
      </c>
      <c r="F5" s="709"/>
      <c r="G5" s="38" t="s">
        <v>12</v>
      </c>
      <c r="H5" s="39" t="s">
        <v>13</v>
      </c>
      <c r="I5" s="40" t="s">
        <v>14</v>
      </c>
      <c r="J5" s="41" t="s">
        <v>15</v>
      </c>
      <c r="K5" s="42" t="s">
        <v>16</v>
      </c>
      <c r="L5" s="43" t="s">
        <v>17</v>
      </c>
      <c r="M5" s="41" t="s">
        <v>18</v>
      </c>
      <c r="N5" s="42" t="s">
        <v>19</v>
      </c>
      <c r="O5" s="43" t="s">
        <v>20</v>
      </c>
      <c r="P5" s="44" t="s">
        <v>21</v>
      </c>
      <c r="Q5" s="18"/>
      <c r="R5" s="45" t="s">
        <v>57</v>
      </c>
      <c r="S5" s="46" t="s">
        <v>42</v>
      </c>
      <c r="T5" s="46" t="s">
        <v>43</v>
      </c>
      <c r="U5" s="46" t="s">
        <v>44</v>
      </c>
      <c r="V5" s="41" t="s">
        <v>45</v>
      </c>
      <c r="W5" s="41" t="s">
        <v>46</v>
      </c>
      <c r="X5" s="47" t="s">
        <v>47</v>
      </c>
      <c r="Y5" s="476" t="s">
        <v>48</v>
      </c>
      <c r="Z5" s="726"/>
      <c r="AA5" s="45" t="s">
        <v>49</v>
      </c>
      <c r="AB5" s="46" t="s">
        <v>50</v>
      </c>
      <c r="AC5" s="46" t="s">
        <v>51</v>
      </c>
      <c r="AD5" s="46" t="s">
        <v>52</v>
      </c>
      <c r="AE5" s="46" t="s">
        <v>53</v>
      </c>
      <c r="AF5" s="46" t="s">
        <v>54</v>
      </c>
      <c r="AG5" s="47" t="s">
        <v>329</v>
      </c>
      <c r="AH5" s="15"/>
    </row>
    <row r="6" spans="1:34" ht="24" customHeight="1" thickTop="1" thickBot="1">
      <c r="A6" s="18"/>
      <c r="B6" s="48"/>
      <c r="C6" s="49"/>
      <c r="D6" s="718" t="s">
        <v>22</v>
      </c>
      <c r="E6" s="719"/>
      <c r="F6" s="719"/>
      <c r="G6" s="720"/>
      <c r="H6" s="50">
        <f>'12'!H22</f>
        <v>0</v>
      </c>
      <c r="I6" s="51">
        <f>'12'!I22</f>
        <v>0</v>
      </c>
      <c r="J6" s="52">
        <f>'12'!J22</f>
        <v>0</v>
      </c>
      <c r="K6" s="53">
        <f>'12'!K22</f>
        <v>0</v>
      </c>
      <c r="L6" s="418">
        <f>'12'!L22</f>
        <v>0</v>
      </c>
      <c r="M6" s="54">
        <f>'12'!M22</f>
        <v>0</v>
      </c>
      <c r="N6" s="53">
        <f>'12'!N22</f>
        <v>0</v>
      </c>
      <c r="O6" s="419">
        <f>'12'!O22</f>
        <v>0</v>
      </c>
      <c r="P6" s="55">
        <f>SUM(L6+O6)</f>
        <v>0</v>
      </c>
      <c r="Q6" s="18"/>
      <c r="R6" s="261">
        <f>'12'!R22</f>
        <v>0</v>
      </c>
      <c r="S6" s="262">
        <f>'12'!S22</f>
        <v>0</v>
      </c>
      <c r="T6" s="262">
        <f>'12'!T22</f>
        <v>0</v>
      </c>
      <c r="U6" s="262">
        <f>'12'!U22</f>
        <v>0</v>
      </c>
      <c r="V6" s="262">
        <f>'12'!V22</f>
        <v>0</v>
      </c>
      <c r="W6" s="262">
        <f>'12'!W22</f>
        <v>0</v>
      </c>
      <c r="X6" s="263">
        <f>'12'!X22</f>
        <v>0</v>
      </c>
      <c r="Y6" s="51">
        <f>'12'!Y22</f>
        <v>0</v>
      </c>
      <c r="Z6" s="726"/>
      <c r="AA6" s="261">
        <f>'12'!AA22</f>
        <v>0</v>
      </c>
      <c r="AB6" s="262">
        <f>'12'!AB22</f>
        <v>0</v>
      </c>
      <c r="AC6" s="262">
        <f>'12'!AC22</f>
        <v>0</v>
      </c>
      <c r="AD6" s="262">
        <f>'12'!AD22</f>
        <v>0</v>
      </c>
      <c r="AE6" s="262">
        <f>'12'!AE22</f>
        <v>0</v>
      </c>
      <c r="AF6" s="262">
        <f>'12'!AF22</f>
        <v>0</v>
      </c>
      <c r="AG6" s="263">
        <f>'12'!AG22</f>
        <v>0</v>
      </c>
      <c r="AH6" s="15"/>
    </row>
    <row r="7" spans="1:34" ht="23.1" customHeight="1" thickTop="1">
      <c r="A7" s="63" t="s">
        <v>23</v>
      </c>
      <c r="B7" s="64">
        <f>'12'!B21+1</f>
        <v>181</v>
      </c>
      <c r="C7" s="521"/>
      <c r="D7" s="122"/>
      <c r="E7" s="733"/>
      <c r="F7" s="734"/>
      <c r="G7" s="123"/>
      <c r="H7" s="124"/>
      <c r="I7" s="125"/>
      <c r="J7" s="126"/>
      <c r="K7" s="127"/>
      <c r="L7" s="72">
        <f t="shared" ref="L7:L21" si="0">L6+J7-K7</f>
        <v>0</v>
      </c>
      <c r="M7" s="133"/>
      <c r="N7" s="127"/>
      <c r="O7" s="74">
        <f t="shared" ref="O7:O21" si="1">O6+M7-N7</f>
        <v>0</v>
      </c>
      <c r="P7" s="75">
        <f t="shared" ref="P7:P21" si="2">L7+O7</f>
        <v>0</v>
      </c>
      <c r="Q7" s="63" t="s">
        <v>23</v>
      </c>
      <c r="R7" s="264"/>
      <c r="S7" s="265"/>
      <c r="T7" s="265"/>
      <c r="U7" s="265"/>
      <c r="V7" s="265"/>
      <c r="W7" s="265"/>
      <c r="X7" s="266"/>
      <c r="Y7" s="125"/>
      <c r="Z7" s="79" t="str">
        <f t="shared" ref="Z7:Z21" si="3">IF(H7+I7+J7+K7+M7+N7=0," ",IF(OR(AND(H7&lt;&gt;0,I7=0,J7+M7+SUM(AA7:AG7)=H7),AND(I7&lt;&gt;0,H7=0,K7+N7=I7),AND(H7=0,I7=0,K7+N7&lt;&gt;0,K7+N7=SUM(AA7:AG7)),AND(H7=0,I7=0,J7+M7&lt;&gt;0,J7+M7=SUM(R7:Y7)),AND(H7=0,I7=0,M7=0,N7&lt;&gt;0,N7=J7),AND(H7=0,I7=0,M7&lt;&gt;0,N7=0,M7=K7)),"ok","??"))</f>
        <v xml:space="preserve"> </v>
      </c>
      <c r="AA7" s="264"/>
      <c r="AB7" s="265"/>
      <c r="AC7" s="265"/>
      <c r="AD7" s="265"/>
      <c r="AE7" s="265"/>
      <c r="AF7" s="265"/>
      <c r="AG7" s="266"/>
      <c r="AH7" s="15"/>
    </row>
    <row r="8" spans="1:34" ht="23.1" customHeight="1">
      <c r="A8" s="63" t="s">
        <v>24</v>
      </c>
      <c r="B8" s="64">
        <f>B7+1</f>
        <v>182</v>
      </c>
      <c r="C8" s="521"/>
      <c r="D8" s="128"/>
      <c r="E8" s="729"/>
      <c r="F8" s="730"/>
      <c r="G8" s="129"/>
      <c r="H8" s="124"/>
      <c r="I8" s="125"/>
      <c r="J8" s="126"/>
      <c r="K8" s="127"/>
      <c r="L8" s="72">
        <f t="shared" si="0"/>
        <v>0</v>
      </c>
      <c r="M8" s="133"/>
      <c r="N8" s="127"/>
      <c r="O8" s="74">
        <f t="shared" si="1"/>
        <v>0</v>
      </c>
      <c r="P8" s="75">
        <f t="shared" si="2"/>
        <v>0</v>
      </c>
      <c r="Q8" s="63" t="s">
        <v>24</v>
      </c>
      <c r="R8" s="267"/>
      <c r="S8" s="268"/>
      <c r="T8" s="269"/>
      <c r="U8" s="269"/>
      <c r="V8" s="269"/>
      <c r="W8" s="270"/>
      <c r="X8" s="273"/>
      <c r="Y8" s="125"/>
      <c r="Z8" s="79" t="str">
        <f t="shared" si="3"/>
        <v xml:space="preserve"> </v>
      </c>
      <c r="AA8" s="267"/>
      <c r="AB8" s="269"/>
      <c r="AC8" s="269"/>
      <c r="AD8" s="269"/>
      <c r="AE8" s="269"/>
      <c r="AF8" s="269"/>
      <c r="AG8" s="273"/>
      <c r="AH8" s="15"/>
    </row>
    <row r="9" spans="1:34" ht="23.1" customHeight="1">
      <c r="A9" s="63" t="s">
        <v>25</v>
      </c>
      <c r="B9" s="64">
        <f t="shared" ref="B9:B21" si="4">B8+1</f>
        <v>183</v>
      </c>
      <c r="C9" s="521"/>
      <c r="D9" s="128"/>
      <c r="E9" s="729"/>
      <c r="F9" s="730"/>
      <c r="G9" s="123"/>
      <c r="H9" s="124"/>
      <c r="I9" s="125"/>
      <c r="J9" s="126"/>
      <c r="K9" s="127"/>
      <c r="L9" s="72">
        <f t="shared" si="0"/>
        <v>0</v>
      </c>
      <c r="M9" s="133"/>
      <c r="N9" s="127"/>
      <c r="O9" s="74">
        <f t="shared" si="1"/>
        <v>0</v>
      </c>
      <c r="P9" s="75">
        <f t="shared" si="2"/>
        <v>0</v>
      </c>
      <c r="Q9" s="63" t="s">
        <v>25</v>
      </c>
      <c r="R9" s="264"/>
      <c r="S9" s="271"/>
      <c r="T9" s="265"/>
      <c r="U9" s="265"/>
      <c r="V9" s="265"/>
      <c r="W9" s="133"/>
      <c r="X9" s="266"/>
      <c r="Y9" s="125"/>
      <c r="Z9" s="79" t="str">
        <f t="shared" si="3"/>
        <v xml:space="preserve"> </v>
      </c>
      <c r="AA9" s="264"/>
      <c r="AB9" s="265"/>
      <c r="AC9" s="265"/>
      <c r="AD9" s="265"/>
      <c r="AE9" s="265"/>
      <c r="AF9" s="265"/>
      <c r="AG9" s="266"/>
      <c r="AH9" s="15"/>
    </row>
    <row r="10" spans="1:34" ht="23.1" customHeight="1">
      <c r="A10" s="63" t="s">
        <v>26</v>
      </c>
      <c r="B10" s="64">
        <f t="shared" si="4"/>
        <v>184</v>
      </c>
      <c r="C10" s="521"/>
      <c r="D10" s="128"/>
      <c r="E10" s="729"/>
      <c r="F10" s="730"/>
      <c r="G10" s="129"/>
      <c r="H10" s="124"/>
      <c r="I10" s="125"/>
      <c r="J10" s="126"/>
      <c r="K10" s="127"/>
      <c r="L10" s="72">
        <f t="shared" si="0"/>
        <v>0</v>
      </c>
      <c r="M10" s="133"/>
      <c r="N10" s="127"/>
      <c r="O10" s="74">
        <f t="shared" si="1"/>
        <v>0</v>
      </c>
      <c r="P10" s="75">
        <f t="shared" si="2"/>
        <v>0</v>
      </c>
      <c r="Q10" s="63" t="s">
        <v>26</v>
      </c>
      <c r="R10" s="264"/>
      <c r="S10" s="271"/>
      <c r="T10" s="265"/>
      <c r="U10" s="265"/>
      <c r="V10" s="265"/>
      <c r="W10" s="133"/>
      <c r="X10" s="266"/>
      <c r="Y10" s="125"/>
      <c r="Z10" s="79" t="str">
        <f t="shared" si="3"/>
        <v xml:space="preserve"> </v>
      </c>
      <c r="AA10" s="264"/>
      <c r="AB10" s="265"/>
      <c r="AC10" s="265"/>
      <c r="AD10" s="265"/>
      <c r="AE10" s="265"/>
      <c r="AF10" s="265"/>
      <c r="AG10" s="266"/>
      <c r="AH10" s="15"/>
    </row>
    <row r="11" spans="1:34" ht="23.1" customHeight="1">
      <c r="A11" s="63" t="s">
        <v>27</v>
      </c>
      <c r="B11" s="64">
        <f t="shared" si="4"/>
        <v>185</v>
      </c>
      <c r="C11" s="521"/>
      <c r="D11" s="128"/>
      <c r="E11" s="729"/>
      <c r="F11" s="730"/>
      <c r="G11" s="123"/>
      <c r="H11" s="124"/>
      <c r="I11" s="125"/>
      <c r="J11" s="126"/>
      <c r="K11" s="127"/>
      <c r="L11" s="72">
        <f t="shared" si="0"/>
        <v>0</v>
      </c>
      <c r="M11" s="133"/>
      <c r="N11" s="127"/>
      <c r="O11" s="74">
        <f t="shared" si="1"/>
        <v>0</v>
      </c>
      <c r="P11" s="75">
        <f t="shared" si="2"/>
        <v>0</v>
      </c>
      <c r="Q11" s="63" t="s">
        <v>27</v>
      </c>
      <c r="R11" s="264"/>
      <c r="S11" s="271"/>
      <c r="T11" s="265"/>
      <c r="U11" s="265"/>
      <c r="V11" s="265"/>
      <c r="W11" s="133"/>
      <c r="X11" s="266"/>
      <c r="Y11" s="125"/>
      <c r="Z11" s="79" t="str">
        <f t="shared" si="3"/>
        <v xml:space="preserve"> </v>
      </c>
      <c r="AA11" s="264"/>
      <c r="AB11" s="265"/>
      <c r="AC11" s="265"/>
      <c r="AD11" s="265"/>
      <c r="AE11" s="265"/>
      <c r="AF11" s="265"/>
      <c r="AG11" s="266"/>
      <c r="AH11" s="15"/>
    </row>
    <row r="12" spans="1:34" ht="23.1" customHeight="1">
      <c r="A12" s="63" t="s">
        <v>28</v>
      </c>
      <c r="B12" s="64">
        <f t="shared" si="4"/>
        <v>186</v>
      </c>
      <c r="C12" s="521"/>
      <c r="D12" s="130"/>
      <c r="E12" s="729"/>
      <c r="F12" s="730"/>
      <c r="G12" s="131"/>
      <c r="H12" s="124"/>
      <c r="I12" s="125"/>
      <c r="J12" s="126"/>
      <c r="K12" s="127"/>
      <c r="L12" s="72">
        <f t="shared" si="0"/>
        <v>0</v>
      </c>
      <c r="M12" s="133"/>
      <c r="N12" s="127"/>
      <c r="O12" s="74">
        <f t="shared" si="1"/>
        <v>0</v>
      </c>
      <c r="P12" s="75">
        <f t="shared" si="2"/>
        <v>0</v>
      </c>
      <c r="Q12" s="63" t="s">
        <v>28</v>
      </c>
      <c r="R12" s="264"/>
      <c r="S12" s="271"/>
      <c r="T12" s="265"/>
      <c r="U12" s="265"/>
      <c r="V12" s="265"/>
      <c r="W12" s="133"/>
      <c r="X12" s="266"/>
      <c r="Y12" s="125"/>
      <c r="Z12" s="79" t="str">
        <f t="shared" si="3"/>
        <v xml:space="preserve"> </v>
      </c>
      <c r="AA12" s="264"/>
      <c r="AB12" s="265"/>
      <c r="AC12" s="265"/>
      <c r="AD12" s="265"/>
      <c r="AE12" s="265"/>
      <c r="AF12" s="265"/>
      <c r="AG12" s="266"/>
      <c r="AH12" s="15"/>
    </row>
    <row r="13" spans="1:34" ht="23.1" customHeight="1">
      <c r="A13" s="63" t="s">
        <v>29</v>
      </c>
      <c r="B13" s="64">
        <f t="shared" si="4"/>
        <v>187</v>
      </c>
      <c r="C13" s="521"/>
      <c r="D13" s="128"/>
      <c r="E13" s="729"/>
      <c r="F13" s="730"/>
      <c r="G13" s="123"/>
      <c r="H13" s="124"/>
      <c r="I13" s="125"/>
      <c r="J13" s="126"/>
      <c r="K13" s="127"/>
      <c r="L13" s="72">
        <f t="shared" si="0"/>
        <v>0</v>
      </c>
      <c r="M13" s="133"/>
      <c r="N13" s="127"/>
      <c r="O13" s="74">
        <f t="shared" si="1"/>
        <v>0</v>
      </c>
      <c r="P13" s="75">
        <f t="shared" si="2"/>
        <v>0</v>
      </c>
      <c r="Q13" s="63" t="s">
        <v>29</v>
      </c>
      <c r="R13" s="264"/>
      <c r="S13" s="271"/>
      <c r="T13" s="265"/>
      <c r="U13" s="265"/>
      <c r="V13" s="265"/>
      <c r="W13" s="133"/>
      <c r="X13" s="266"/>
      <c r="Y13" s="125"/>
      <c r="Z13" s="79" t="str">
        <f t="shared" si="3"/>
        <v xml:space="preserve"> </v>
      </c>
      <c r="AA13" s="264"/>
      <c r="AB13" s="265"/>
      <c r="AC13" s="265"/>
      <c r="AD13" s="265"/>
      <c r="AE13" s="265"/>
      <c r="AF13" s="265"/>
      <c r="AG13" s="266"/>
      <c r="AH13" s="15"/>
    </row>
    <row r="14" spans="1:34" ht="23.1" customHeight="1">
      <c r="A14" s="63" t="s">
        <v>30</v>
      </c>
      <c r="B14" s="64">
        <f t="shared" si="4"/>
        <v>188</v>
      </c>
      <c r="C14" s="521"/>
      <c r="D14" s="128"/>
      <c r="E14" s="729"/>
      <c r="F14" s="730"/>
      <c r="G14" s="131"/>
      <c r="H14" s="124"/>
      <c r="I14" s="125"/>
      <c r="J14" s="126"/>
      <c r="K14" s="127"/>
      <c r="L14" s="72">
        <f t="shared" si="0"/>
        <v>0</v>
      </c>
      <c r="M14" s="133"/>
      <c r="N14" s="127"/>
      <c r="O14" s="74">
        <f t="shared" si="1"/>
        <v>0</v>
      </c>
      <c r="P14" s="75">
        <f t="shared" si="2"/>
        <v>0</v>
      </c>
      <c r="Q14" s="63" t="s">
        <v>30</v>
      </c>
      <c r="R14" s="264"/>
      <c r="S14" s="271"/>
      <c r="T14" s="265"/>
      <c r="U14" s="265"/>
      <c r="V14" s="265"/>
      <c r="W14" s="133"/>
      <c r="X14" s="266"/>
      <c r="Y14" s="125"/>
      <c r="Z14" s="79" t="str">
        <f t="shared" si="3"/>
        <v xml:space="preserve"> </v>
      </c>
      <c r="AA14" s="264"/>
      <c r="AB14" s="265"/>
      <c r="AC14" s="265"/>
      <c r="AD14" s="265"/>
      <c r="AE14" s="265"/>
      <c r="AF14" s="265"/>
      <c r="AG14" s="266"/>
      <c r="AH14" s="15"/>
    </row>
    <row r="15" spans="1:34" ht="23.1" customHeight="1">
      <c r="A15" s="63" t="s">
        <v>31</v>
      </c>
      <c r="B15" s="64">
        <f t="shared" si="4"/>
        <v>189</v>
      </c>
      <c r="C15" s="521"/>
      <c r="D15" s="128"/>
      <c r="E15" s="729"/>
      <c r="F15" s="730"/>
      <c r="G15" s="123"/>
      <c r="H15" s="124"/>
      <c r="I15" s="125"/>
      <c r="J15" s="126"/>
      <c r="K15" s="127"/>
      <c r="L15" s="72">
        <f t="shared" si="0"/>
        <v>0</v>
      </c>
      <c r="M15" s="133"/>
      <c r="N15" s="127"/>
      <c r="O15" s="74">
        <f t="shared" si="1"/>
        <v>0</v>
      </c>
      <c r="P15" s="75">
        <f t="shared" si="2"/>
        <v>0</v>
      </c>
      <c r="Q15" s="63" t="s">
        <v>31</v>
      </c>
      <c r="R15" s="264"/>
      <c r="S15" s="271"/>
      <c r="T15" s="265"/>
      <c r="U15" s="265"/>
      <c r="V15" s="265"/>
      <c r="W15" s="133"/>
      <c r="X15" s="266"/>
      <c r="Y15" s="125"/>
      <c r="Z15" s="79" t="str">
        <f t="shared" si="3"/>
        <v xml:space="preserve"> </v>
      </c>
      <c r="AA15" s="264"/>
      <c r="AB15" s="265"/>
      <c r="AC15" s="265"/>
      <c r="AD15" s="265"/>
      <c r="AE15" s="265"/>
      <c r="AF15" s="265"/>
      <c r="AG15" s="266"/>
      <c r="AH15" s="15"/>
    </row>
    <row r="16" spans="1:34" ht="23.1" customHeight="1">
      <c r="A16" s="63" t="s">
        <v>32</v>
      </c>
      <c r="B16" s="64">
        <f t="shared" si="4"/>
        <v>190</v>
      </c>
      <c r="C16" s="521"/>
      <c r="D16" s="128"/>
      <c r="E16" s="729"/>
      <c r="F16" s="730"/>
      <c r="G16" s="131"/>
      <c r="H16" s="124"/>
      <c r="I16" s="125"/>
      <c r="J16" s="126"/>
      <c r="K16" s="127"/>
      <c r="L16" s="72">
        <f t="shared" si="0"/>
        <v>0</v>
      </c>
      <c r="M16" s="133"/>
      <c r="N16" s="127"/>
      <c r="O16" s="74">
        <f t="shared" si="1"/>
        <v>0</v>
      </c>
      <c r="P16" s="75">
        <f t="shared" si="2"/>
        <v>0</v>
      </c>
      <c r="Q16" s="63" t="s">
        <v>32</v>
      </c>
      <c r="R16" s="264"/>
      <c r="S16" s="271"/>
      <c r="T16" s="265"/>
      <c r="U16" s="265"/>
      <c r="V16" s="265"/>
      <c r="W16" s="133"/>
      <c r="X16" s="266"/>
      <c r="Y16" s="125"/>
      <c r="Z16" s="79" t="str">
        <f t="shared" si="3"/>
        <v xml:space="preserve"> </v>
      </c>
      <c r="AA16" s="264"/>
      <c r="AB16" s="265"/>
      <c r="AC16" s="265"/>
      <c r="AD16" s="265"/>
      <c r="AE16" s="265"/>
      <c r="AF16" s="265"/>
      <c r="AG16" s="266"/>
      <c r="AH16" s="15"/>
    </row>
    <row r="17" spans="1:34" ht="23.1" customHeight="1">
      <c r="A17" s="63" t="s">
        <v>33</v>
      </c>
      <c r="B17" s="64">
        <f t="shared" si="4"/>
        <v>191</v>
      </c>
      <c r="C17" s="521"/>
      <c r="D17" s="128"/>
      <c r="E17" s="729"/>
      <c r="F17" s="730"/>
      <c r="G17" s="123"/>
      <c r="H17" s="124"/>
      <c r="I17" s="125"/>
      <c r="J17" s="126"/>
      <c r="K17" s="127"/>
      <c r="L17" s="72">
        <f t="shared" si="0"/>
        <v>0</v>
      </c>
      <c r="M17" s="133"/>
      <c r="N17" s="127"/>
      <c r="O17" s="74">
        <f t="shared" si="1"/>
        <v>0</v>
      </c>
      <c r="P17" s="75">
        <f t="shared" si="2"/>
        <v>0</v>
      </c>
      <c r="Q17" s="63" t="s">
        <v>33</v>
      </c>
      <c r="R17" s="264"/>
      <c r="S17" s="271"/>
      <c r="T17" s="265"/>
      <c r="U17" s="265"/>
      <c r="V17" s="265"/>
      <c r="W17" s="133"/>
      <c r="X17" s="266"/>
      <c r="Y17" s="125"/>
      <c r="Z17" s="79" t="str">
        <f t="shared" si="3"/>
        <v xml:space="preserve"> </v>
      </c>
      <c r="AA17" s="264"/>
      <c r="AB17" s="265"/>
      <c r="AC17" s="265"/>
      <c r="AD17" s="265"/>
      <c r="AE17" s="265"/>
      <c r="AF17" s="265"/>
      <c r="AG17" s="266"/>
      <c r="AH17" s="15"/>
    </row>
    <row r="18" spans="1:34" ht="23.1" customHeight="1">
      <c r="A18" s="63" t="s">
        <v>34</v>
      </c>
      <c r="B18" s="64">
        <f t="shared" si="4"/>
        <v>192</v>
      </c>
      <c r="C18" s="521"/>
      <c r="D18" s="128"/>
      <c r="E18" s="729"/>
      <c r="F18" s="730"/>
      <c r="G18" s="131"/>
      <c r="H18" s="124"/>
      <c r="I18" s="125"/>
      <c r="J18" s="126"/>
      <c r="K18" s="127"/>
      <c r="L18" s="72">
        <f t="shared" si="0"/>
        <v>0</v>
      </c>
      <c r="M18" s="133"/>
      <c r="N18" s="127"/>
      <c r="O18" s="74">
        <f t="shared" si="1"/>
        <v>0</v>
      </c>
      <c r="P18" s="75">
        <f t="shared" si="2"/>
        <v>0</v>
      </c>
      <c r="Q18" s="63" t="s">
        <v>34</v>
      </c>
      <c r="R18" s="264"/>
      <c r="S18" s="271"/>
      <c r="T18" s="265"/>
      <c r="U18" s="265"/>
      <c r="V18" s="265"/>
      <c r="W18" s="133"/>
      <c r="X18" s="266"/>
      <c r="Y18" s="125"/>
      <c r="Z18" s="79" t="str">
        <f t="shared" si="3"/>
        <v xml:space="preserve"> </v>
      </c>
      <c r="AA18" s="264"/>
      <c r="AB18" s="265"/>
      <c r="AC18" s="265"/>
      <c r="AD18" s="265"/>
      <c r="AE18" s="265"/>
      <c r="AF18" s="265"/>
      <c r="AG18" s="266"/>
      <c r="AH18" s="15"/>
    </row>
    <row r="19" spans="1:34" ht="23.1" customHeight="1">
      <c r="A19" s="63" t="s">
        <v>35</v>
      </c>
      <c r="B19" s="64">
        <f t="shared" si="4"/>
        <v>193</v>
      </c>
      <c r="C19" s="521"/>
      <c r="D19" s="128"/>
      <c r="E19" s="729"/>
      <c r="F19" s="730"/>
      <c r="G19" s="123"/>
      <c r="H19" s="124"/>
      <c r="I19" s="125"/>
      <c r="J19" s="126"/>
      <c r="K19" s="127"/>
      <c r="L19" s="72">
        <f t="shared" si="0"/>
        <v>0</v>
      </c>
      <c r="M19" s="133"/>
      <c r="N19" s="127"/>
      <c r="O19" s="74">
        <f t="shared" si="1"/>
        <v>0</v>
      </c>
      <c r="P19" s="75">
        <f t="shared" si="2"/>
        <v>0</v>
      </c>
      <c r="Q19" s="63" t="s">
        <v>35</v>
      </c>
      <c r="R19" s="264"/>
      <c r="S19" s="271"/>
      <c r="T19" s="265"/>
      <c r="U19" s="265"/>
      <c r="V19" s="265"/>
      <c r="W19" s="133"/>
      <c r="X19" s="266"/>
      <c r="Y19" s="125"/>
      <c r="Z19" s="79" t="str">
        <f t="shared" si="3"/>
        <v xml:space="preserve"> </v>
      </c>
      <c r="AA19" s="264"/>
      <c r="AB19" s="265"/>
      <c r="AC19" s="265"/>
      <c r="AD19" s="265"/>
      <c r="AE19" s="265"/>
      <c r="AF19" s="265"/>
      <c r="AG19" s="266"/>
      <c r="AH19" s="15"/>
    </row>
    <row r="20" spans="1:34" ht="23.1" customHeight="1">
      <c r="A20" s="63" t="s">
        <v>36</v>
      </c>
      <c r="B20" s="64">
        <f t="shared" si="4"/>
        <v>194</v>
      </c>
      <c r="C20" s="521"/>
      <c r="D20" s="132"/>
      <c r="E20" s="729"/>
      <c r="F20" s="730"/>
      <c r="G20" s="131"/>
      <c r="H20" s="124"/>
      <c r="I20" s="125"/>
      <c r="J20" s="126"/>
      <c r="K20" s="127"/>
      <c r="L20" s="72">
        <f t="shared" si="0"/>
        <v>0</v>
      </c>
      <c r="M20" s="133"/>
      <c r="N20" s="127"/>
      <c r="O20" s="74">
        <f t="shared" si="1"/>
        <v>0</v>
      </c>
      <c r="P20" s="75">
        <f t="shared" si="2"/>
        <v>0</v>
      </c>
      <c r="Q20" s="63" t="s">
        <v>36</v>
      </c>
      <c r="R20" s="264"/>
      <c r="S20" s="271"/>
      <c r="T20" s="265"/>
      <c r="U20" s="265"/>
      <c r="V20" s="265"/>
      <c r="W20" s="133"/>
      <c r="X20" s="266"/>
      <c r="Y20" s="125"/>
      <c r="Z20" s="79" t="str">
        <f t="shared" si="3"/>
        <v xml:space="preserve"> </v>
      </c>
      <c r="AA20" s="264"/>
      <c r="AB20" s="265"/>
      <c r="AC20" s="265"/>
      <c r="AD20" s="265"/>
      <c r="AE20" s="265"/>
      <c r="AF20" s="265"/>
      <c r="AG20" s="266"/>
      <c r="AH20" s="15"/>
    </row>
    <row r="21" spans="1:34" ht="23.1" customHeight="1" thickBot="1">
      <c r="A21" s="63" t="s">
        <v>37</v>
      </c>
      <c r="B21" s="64">
        <f t="shared" si="4"/>
        <v>195</v>
      </c>
      <c r="C21" s="521"/>
      <c r="D21" s="274"/>
      <c r="E21" s="727"/>
      <c r="F21" s="728"/>
      <c r="G21" s="123"/>
      <c r="H21" s="124"/>
      <c r="I21" s="125"/>
      <c r="J21" s="126"/>
      <c r="K21" s="127"/>
      <c r="L21" s="72">
        <f t="shared" si="0"/>
        <v>0</v>
      </c>
      <c r="M21" s="133"/>
      <c r="N21" s="127"/>
      <c r="O21" s="74">
        <f t="shared" si="1"/>
        <v>0</v>
      </c>
      <c r="P21" s="75">
        <f t="shared" si="2"/>
        <v>0</v>
      </c>
      <c r="Q21" s="63" t="s">
        <v>37</v>
      </c>
      <c r="R21" s="264"/>
      <c r="S21" s="271"/>
      <c r="T21" s="265"/>
      <c r="U21" s="265"/>
      <c r="V21" s="265"/>
      <c r="W21" s="133"/>
      <c r="X21" s="266"/>
      <c r="Y21" s="125"/>
      <c r="Z21" s="79" t="str">
        <f t="shared" si="3"/>
        <v xml:space="preserve"> </v>
      </c>
      <c r="AA21" s="264"/>
      <c r="AB21" s="265"/>
      <c r="AC21" s="265"/>
      <c r="AD21" s="265"/>
      <c r="AE21" s="265"/>
      <c r="AF21" s="265"/>
      <c r="AG21" s="266"/>
      <c r="AH21" s="15"/>
    </row>
    <row r="22" spans="1:34" ht="24" customHeight="1" thickTop="1" thickBot="1">
      <c r="A22" s="18"/>
      <c r="B22" s="731" t="s">
        <v>265</v>
      </c>
      <c r="C22" s="732"/>
      <c r="D22" s="100"/>
      <c r="E22" s="99"/>
      <c r="F22" s="100" t="s">
        <v>38</v>
      </c>
      <c r="G22" s="101"/>
      <c r="H22" s="102">
        <f>SUM(H6:H21)</f>
        <v>0</v>
      </c>
      <c r="I22" s="102">
        <f>SUM(I6:I21)</f>
        <v>0</v>
      </c>
      <c r="J22" s="102">
        <f>SUM(J6:J21)</f>
        <v>0</v>
      </c>
      <c r="K22" s="102">
        <f>SUM(K6:K21)</f>
        <v>0</v>
      </c>
      <c r="L22" s="102">
        <f>L21</f>
        <v>0</v>
      </c>
      <c r="M22" s="102">
        <f>SUM(M6:M21)</f>
        <v>0</v>
      </c>
      <c r="N22" s="102">
        <f>SUM(N6:N21)</f>
        <v>0</v>
      </c>
      <c r="O22" s="102">
        <f>O21</f>
        <v>0</v>
      </c>
      <c r="P22" s="103">
        <f>SUM(L22+O22)</f>
        <v>0</v>
      </c>
      <c r="Q22" s="104"/>
      <c r="R22" s="272">
        <f>SUM(R6:R21)</f>
        <v>0</v>
      </c>
      <c r="S22" s="272">
        <f t="shared" ref="S22:Y22" si="5">SUM(S6:S21)</f>
        <v>0</v>
      </c>
      <c r="T22" s="272">
        <f t="shared" si="5"/>
        <v>0</v>
      </c>
      <c r="U22" s="272">
        <f t="shared" si="5"/>
        <v>0</v>
      </c>
      <c r="V22" s="272">
        <f t="shared" si="5"/>
        <v>0</v>
      </c>
      <c r="W22" s="272">
        <f t="shared" si="5"/>
        <v>0</v>
      </c>
      <c r="X22" s="489">
        <f>SUM(X6:X21)</f>
        <v>0</v>
      </c>
      <c r="Y22" s="472">
        <f t="shared" si="5"/>
        <v>0</v>
      </c>
      <c r="Z22" s="106"/>
      <c r="AA22" s="272">
        <f>SUM(AA6:AA21)</f>
        <v>0</v>
      </c>
      <c r="AB22" s="272">
        <f t="shared" ref="AB22:AG22" si="6">SUM(AB6:AB21)</f>
        <v>0</v>
      </c>
      <c r="AC22" s="272">
        <f t="shared" si="6"/>
        <v>0</v>
      </c>
      <c r="AD22" s="272">
        <f t="shared" si="6"/>
        <v>0</v>
      </c>
      <c r="AE22" s="272">
        <f t="shared" si="6"/>
        <v>0</v>
      </c>
      <c r="AF22" s="272">
        <f t="shared" si="6"/>
        <v>0</v>
      </c>
      <c r="AG22" s="489">
        <f t="shared" si="6"/>
        <v>0</v>
      </c>
      <c r="AH22" s="15"/>
    </row>
    <row r="23" spans="1:34" s="488" customFormat="1" ht="15" customHeight="1" thickTop="1">
      <c r="A23" s="480"/>
      <c r="B23" s="481"/>
      <c r="C23" s="481"/>
      <c r="D23" s="482"/>
      <c r="E23" s="483"/>
      <c r="F23" s="482"/>
      <c r="G23" s="483"/>
      <c r="H23" s="484"/>
      <c r="I23" s="484"/>
      <c r="J23" s="484"/>
      <c r="K23" s="484"/>
      <c r="L23" s="484"/>
      <c r="M23" s="484"/>
      <c r="N23" s="484"/>
      <c r="O23" s="484"/>
      <c r="P23" s="484"/>
      <c r="Q23" s="485"/>
      <c r="R23" s="484"/>
      <c r="S23" s="484"/>
      <c r="T23" s="484"/>
      <c r="U23" s="484"/>
      <c r="V23" s="484"/>
      <c r="W23" s="484"/>
      <c r="X23" s="484"/>
      <c r="Y23" s="484"/>
      <c r="Z23" s="486"/>
      <c r="AA23" s="484"/>
      <c r="AB23" s="484"/>
      <c r="AC23" s="484"/>
      <c r="AD23" s="484"/>
      <c r="AE23" s="484"/>
      <c r="AF23" s="484"/>
      <c r="AG23" s="484"/>
      <c r="AH23" s="487"/>
    </row>
    <row r="24" spans="1:34" ht="18" hidden="1" customHeight="1">
      <c r="A24" s="18"/>
      <c r="B24" s="107"/>
      <c r="C24" s="107"/>
      <c r="D24" s="107"/>
      <c r="E24" s="107"/>
      <c r="F24" s="107"/>
      <c r="G24" s="107"/>
      <c r="H24" s="108" t="s">
        <v>111</v>
      </c>
      <c r="I24" s="108" t="s">
        <v>110</v>
      </c>
      <c r="J24" s="107"/>
      <c r="K24" s="107"/>
      <c r="L24" s="107"/>
      <c r="M24" s="107"/>
      <c r="N24" s="107"/>
      <c r="O24" s="107"/>
      <c r="P24" s="107"/>
      <c r="Q24" s="18"/>
      <c r="R24" s="15"/>
      <c r="S24" s="15"/>
      <c r="T24" s="15"/>
      <c r="U24" s="15"/>
      <c r="V24" s="15"/>
      <c r="W24" s="15"/>
      <c r="X24" s="15"/>
      <c r="Y24" s="15"/>
      <c r="Z24" s="60"/>
      <c r="AA24" s="15"/>
      <c r="AB24" s="15"/>
      <c r="AC24" s="15"/>
      <c r="AD24" s="15"/>
      <c r="AE24" s="15"/>
      <c r="AF24" s="15"/>
      <c r="AG24" s="15"/>
      <c r="AH24" s="15"/>
    </row>
    <row r="25" spans="1:34" ht="16.5" customHeight="1">
      <c r="A25" s="18"/>
      <c r="B25" s="61"/>
      <c r="C25" s="61"/>
      <c r="D25" s="109" t="s">
        <v>92</v>
      </c>
      <c r="E25" s="679">
        <f>SUM(J22+M22)</f>
        <v>0</v>
      </c>
      <c r="F25" s="680"/>
      <c r="G25" s="681"/>
      <c r="H25" s="110" t="str">
        <f>"(1)"</f>
        <v>(1)</v>
      </c>
      <c r="I25" s="15"/>
      <c r="J25" s="682" t="s">
        <v>93</v>
      </c>
      <c r="K25" s="677"/>
      <c r="L25" s="677"/>
      <c r="M25" s="679">
        <f>SUM(K22+N22)</f>
        <v>0</v>
      </c>
      <c r="N25" s="680"/>
      <c r="O25" s="681"/>
      <c r="P25" s="110" t="str">
        <f>"(2)"</f>
        <v>(2)</v>
      </c>
      <c r="Q25" s="18"/>
      <c r="R25" s="111"/>
      <c r="S25" s="676" t="s">
        <v>61</v>
      </c>
      <c r="T25" s="677"/>
      <c r="U25" s="678"/>
      <c r="V25" s="674">
        <f>SUM(R22:Y22)</f>
        <v>0</v>
      </c>
      <c r="W25" s="675"/>
      <c r="X25" s="110" t="str">
        <f>"(3)"</f>
        <v>(3)</v>
      </c>
      <c r="Y25" s="110" t="str">
        <f>"(3)"</f>
        <v>(3)</v>
      </c>
      <c r="Z25" s="112"/>
      <c r="AA25" s="113"/>
      <c r="AB25" s="682" t="s">
        <v>62</v>
      </c>
      <c r="AC25" s="677"/>
      <c r="AD25" s="683"/>
      <c r="AE25" s="674">
        <f>SUM(AA22:AG22)</f>
        <v>0</v>
      </c>
      <c r="AF25" s="675"/>
      <c r="AG25" s="110" t="str">
        <f>"(4)"</f>
        <v>(4)</v>
      </c>
      <c r="AH25" s="15"/>
    </row>
    <row r="26" spans="1:34" ht="15" hidden="1" customHeight="1">
      <c r="A26" s="18"/>
      <c r="B26" s="114"/>
      <c r="C26" s="114"/>
      <c r="D26" s="259">
        <f>'12'!D26+IF(G7&lt;&gt;0,J7,0)-IF(G7&lt;&gt;0,K7,0)+IF(G8&lt;&gt;0,J8,0)-IF(G8&lt;&gt;0,K8,0)+IF(G9&lt;&gt;0,J9,0)-IF(G9&lt;&gt;0,K9,0)+IF(G10&lt;&gt;0,J10,0)-IF(G10&lt;&gt;0,K10,0)+IF(G11&lt;&gt;0,J11,0)-IF(G11&lt;&gt;0,K11,0)+IF(G12&lt;&gt;0,J12,0)-IF(G12&lt;&gt;0,K12,0)+IF(G13&lt;&gt;0,J13,0)-IF(G13&lt;&gt;0,K13,0)+IF(G14&lt;&gt;0,J14,0)-IF(G14&lt;&gt;0,K14,0)+IF(G15&lt;&gt;0,J15,0)-IF(G15&lt;&gt;0,K15,0)+IF(G16&lt;&gt;0,J16,0)-IF(G16&lt;&gt;0,K16,0)+IF(G17&lt;&gt;0,J17,0)-IF(G17&lt;&gt;0,K17,0)+IF(G18&lt;&gt;0,J18,0)-IF(G18&lt;&gt;0,K18,0)+IF(G19&lt;&gt;0,J19,0)-IF(G19&lt;&gt;0,K19,0)+IF(G20&lt;&gt;0,J20,0)-IF(G20&lt;&gt;0,K20,0)+IF(G21&lt;&gt;0,J21,0)-IF(G21&lt;&gt;0,K21,0)</f>
        <v>0</v>
      </c>
      <c r="E26" s="684" t="s">
        <v>94</v>
      </c>
      <c r="F26" s="684"/>
      <c r="G26" s="684"/>
      <c r="H26" s="116"/>
      <c r="I26" s="116"/>
      <c r="J26" s="15"/>
      <c r="K26" s="15"/>
      <c r="L26" s="15"/>
      <c r="M26" s="684" t="s">
        <v>95</v>
      </c>
      <c r="N26" s="684"/>
      <c r="O26" s="684"/>
      <c r="P26" s="117"/>
      <c r="Q26" s="18"/>
      <c r="R26" s="18"/>
      <c r="S26" s="18"/>
      <c r="T26" s="118"/>
      <c r="U26" s="118"/>
      <c r="V26" s="685" t="s">
        <v>330</v>
      </c>
      <c r="W26" s="685"/>
      <c r="X26" s="381"/>
      <c r="Y26" s="15"/>
      <c r="Z26" s="119"/>
      <c r="AA26" s="18"/>
      <c r="AB26" s="18"/>
      <c r="AC26" s="18"/>
      <c r="AD26" s="18"/>
      <c r="AE26" s="684" t="s">
        <v>331</v>
      </c>
      <c r="AF26" s="684"/>
      <c r="AG26" s="15"/>
      <c r="AH26" s="15"/>
    </row>
    <row r="27" spans="1:34" ht="15.75" hidden="1">
      <c r="A27" s="15"/>
      <c r="B27" s="713" t="s">
        <v>265</v>
      </c>
      <c r="C27" s="713"/>
      <c r="D27" s="260" t="s">
        <v>361</v>
      </c>
      <c r="E27" s="711">
        <f>'16&gt;'!E27</f>
        <v>0</v>
      </c>
      <c r="F27" s="712"/>
      <c r="G27" s="712"/>
      <c r="H27" s="735" t="s">
        <v>112</v>
      </c>
      <c r="I27" s="735"/>
      <c r="J27" s="15"/>
      <c r="K27" s="121" t="str">
        <f>"(1)-(2)+(5)"</f>
        <v>(1)-(2)+(5)</v>
      </c>
      <c r="L27" s="672">
        <f>E25-M25+I22</f>
        <v>0</v>
      </c>
      <c r="M27" s="672"/>
      <c r="N27" s="672">
        <f>V25-AE25+H22</f>
        <v>0</v>
      </c>
      <c r="O27" s="672"/>
      <c r="P27" s="110" t="str">
        <f>"(3)-(4)+(6)"</f>
        <v>(3)-(4)+(6)</v>
      </c>
      <c r="Q27" s="15"/>
      <c r="R27" s="15"/>
      <c r="S27" s="15"/>
      <c r="T27" s="15"/>
      <c r="U27" s="110"/>
      <c r="V27" s="15"/>
      <c r="W27" s="15"/>
      <c r="X27" s="15"/>
      <c r="Y27" s="15"/>
      <c r="Z27" s="60"/>
      <c r="AA27" s="15"/>
      <c r="AB27" s="15"/>
      <c r="AC27" s="15"/>
      <c r="AD27" s="110"/>
      <c r="AE27" s="15"/>
      <c r="AF27" s="15"/>
      <c r="AG27" s="417" t="s">
        <v>272</v>
      </c>
      <c r="AH27" s="15"/>
    </row>
    <row r="28" spans="1:34">
      <c r="Z28" s="12"/>
      <c r="AH28" s="15"/>
    </row>
  </sheetData>
  <sheetProtection password="CD4D" sheet="1" selectLockedCells="1"/>
  <mergeCells count="46">
    <mergeCell ref="B22:C22"/>
    <mergeCell ref="E27:G27"/>
    <mergeCell ref="L27:M27"/>
    <mergeCell ref="N27:O27"/>
    <mergeCell ref="H27:I27"/>
    <mergeCell ref="E13:F13"/>
    <mergeCell ref="E14:F14"/>
    <mergeCell ref="E16:F16"/>
    <mergeCell ref="E17:F17"/>
    <mergeCell ref="E18:F18"/>
    <mergeCell ref="E26:G26"/>
    <mergeCell ref="Z3:Z6"/>
    <mergeCell ref="B27:C27"/>
    <mergeCell ref="E9:F9"/>
    <mergeCell ref="E10:F10"/>
    <mergeCell ref="H2:I3"/>
    <mergeCell ref="D2:D3"/>
    <mergeCell ref="E11:F11"/>
    <mergeCell ref="E12:F12"/>
    <mergeCell ref="P2:P3"/>
    <mergeCell ref="E19:F19"/>
    <mergeCell ref="E8:F8"/>
    <mergeCell ref="E2:F3"/>
    <mergeCell ref="G2:G3"/>
    <mergeCell ref="E15:F15"/>
    <mergeCell ref="E7:F7"/>
    <mergeCell ref="AE25:AF25"/>
    <mergeCell ref="M2:O3"/>
    <mergeCell ref="E5:F5"/>
    <mergeCell ref="E20:F20"/>
    <mergeCell ref="E21:F21"/>
    <mergeCell ref="M26:O26"/>
    <mergeCell ref="V26:W26"/>
    <mergeCell ref="AE26:AF26"/>
    <mergeCell ref="E25:G25"/>
    <mergeCell ref="J25:L25"/>
    <mergeCell ref="M25:O25"/>
    <mergeCell ref="V25:W25"/>
    <mergeCell ref="AB25:AD25"/>
    <mergeCell ref="S25:U25"/>
    <mergeCell ref="J2:L3"/>
    <mergeCell ref="E4:F4"/>
    <mergeCell ref="D6:G6"/>
    <mergeCell ref="B4:D4"/>
    <mergeCell ref="B2:B3"/>
    <mergeCell ref="C2:C3"/>
  </mergeCells>
  <phoneticPr fontId="0" type="noConversion"/>
  <pageMargins left="0.19685039370078741" right="0.19685039370078741" top="0.39370078740157483" bottom="0.39370078740157483" header="0" footer="0"/>
  <pageSetup paperSize="9" firstPageNumber="0" orientation="landscape" cellComments="asDisplayed" horizontalDpi="300" verticalDpi="300" r:id="rId1"/>
  <headerFooter alignWithMargins="0"/>
  <drawing r:id="rId2"/>
  <legacyDrawing r:id="rId3"/>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33B2C1-C0AC-4A02-9F7D-879E05422350}">
  <sheetPr codeName="Feuil16"/>
  <dimension ref="A1:AH28"/>
  <sheetViews>
    <sheetView showGridLines="0" zoomScaleNormal="100" workbookViewId="0">
      <pane xSplit="4" topLeftCell="E1" activePane="topRight" state="frozen"/>
      <selection pane="topRight" activeCell="C7" sqref="C7"/>
    </sheetView>
  </sheetViews>
  <sheetFormatPr baseColWidth="10" defaultRowHeight="12.75"/>
  <cols>
    <col min="1" max="1" width="2.7109375" style="2" customWidth="1"/>
    <col min="2" max="2" width="3.42578125" style="2" customWidth="1"/>
    <col min="3" max="3" width="5.85546875" style="2" customWidth="1"/>
    <col min="4" max="4" width="34.7109375" style="2" customWidth="1"/>
    <col min="5" max="5" width="4.28515625" style="2" customWidth="1"/>
    <col min="6" max="6" width="3.85546875" style="2" customWidth="1"/>
    <col min="7" max="7" width="7.85546875" style="2" customWidth="1"/>
    <col min="8" max="9" width="8" style="2" customWidth="1"/>
    <col min="10" max="11" width="9.42578125" style="2" customWidth="1"/>
    <col min="12" max="12" width="9.7109375" style="2" customWidth="1"/>
    <col min="13" max="14" width="9" style="2" customWidth="1"/>
    <col min="15" max="16" width="9.7109375" style="2" customWidth="1"/>
    <col min="17" max="17" width="2.7109375" style="2" customWidth="1"/>
    <col min="18" max="24" width="10" style="2" customWidth="1"/>
    <col min="25" max="25" width="8.85546875" style="2" hidden="1" customWidth="1"/>
    <col min="26" max="26" width="2.7109375" style="2" customWidth="1"/>
    <col min="27" max="33" width="10" style="2" customWidth="1"/>
    <col min="34" max="34" width="5" style="2" customWidth="1"/>
    <col min="35" max="16384" width="11.42578125" style="2"/>
  </cols>
  <sheetData>
    <row r="1" spans="1:34" ht="6" customHeight="1" thickBot="1">
      <c r="A1" s="15"/>
      <c r="B1" s="15"/>
      <c r="C1" s="15"/>
      <c r="D1" s="15"/>
      <c r="E1" s="15"/>
      <c r="F1" s="15"/>
      <c r="G1" s="15"/>
      <c r="H1" s="15"/>
      <c r="I1" s="15"/>
      <c r="J1" s="15"/>
      <c r="K1" s="15"/>
      <c r="L1" s="15"/>
      <c r="M1" s="15"/>
      <c r="N1" s="15"/>
      <c r="O1" s="15"/>
      <c r="P1" s="15"/>
      <c r="Q1" s="15"/>
      <c r="R1" s="15"/>
      <c r="S1" s="15"/>
      <c r="T1" s="15"/>
      <c r="U1" s="15"/>
      <c r="V1" s="15"/>
      <c r="W1" s="15"/>
      <c r="X1" s="15"/>
      <c r="Y1" s="15"/>
      <c r="Z1" s="60"/>
      <c r="AA1" s="15"/>
      <c r="AB1" s="15"/>
      <c r="AC1" s="15"/>
      <c r="AD1" s="15"/>
      <c r="AE1" s="15"/>
      <c r="AF1" s="15"/>
      <c r="AG1" s="15"/>
      <c r="AH1" s="15"/>
    </row>
    <row r="2" spans="1:34" ht="18.75" customHeight="1" thickTop="1">
      <c r="A2" s="17"/>
      <c r="B2" s="724" t="s">
        <v>0</v>
      </c>
      <c r="C2" s="702" t="s">
        <v>1</v>
      </c>
      <c r="D2" s="691" t="s">
        <v>2</v>
      </c>
      <c r="E2" s="690" t="s">
        <v>60</v>
      </c>
      <c r="F2" s="691"/>
      <c r="G2" s="705" t="s">
        <v>355</v>
      </c>
      <c r="H2" s="704" t="s">
        <v>3</v>
      </c>
      <c r="I2" s="705"/>
      <c r="J2" s="704" t="s">
        <v>354</v>
      </c>
      <c r="K2" s="695"/>
      <c r="L2" s="696"/>
      <c r="M2" s="694" t="s">
        <v>4</v>
      </c>
      <c r="N2" s="695"/>
      <c r="O2" s="696"/>
      <c r="P2" s="686" t="s">
        <v>455</v>
      </c>
      <c r="Q2" s="18"/>
      <c r="R2" s="19">
        <v>7070</v>
      </c>
      <c r="S2" s="20">
        <v>7080</v>
      </c>
      <c r="T2" s="20">
        <v>7410</v>
      </c>
      <c r="U2" s="20">
        <v>7551</v>
      </c>
      <c r="V2" s="20">
        <v>75511</v>
      </c>
      <c r="W2" s="20">
        <v>7562</v>
      </c>
      <c r="X2" s="21">
        <v>7700</v>
      </c>
      <c r="Y2" s="473">
        <v>7700</v>
      </c>
      <c r="Z2" s="61"/>
      <c r="AA2" s="19">
        <v>6070</v>
      </c>
      <c r="AB2" s="20">
        <v>61681</v>
      </c>
      <c r="AC2" s="20">
        <v>6181</v>
      </c>
      <c r="AD2" s="20">
        <v>6270</v>
      </c>
      <c r="AE2" s="20">
        <v>6586</v>
      </c>
      <c r="AF2" s="20">
        <v>6700</v>
      </c>
      <c r="AG2" s="21">
        <v>6800</v>
      </c>
      <c r="AH2" s="15"/>
    </row>
    <row r="3" spans="1:34" ht="42" customHeight="1">
      <c r="A3" s="17"/>
      <c r="B3" s="725"/>
      <c r="C3" s="703"/>
      <c r="D3" s="693"/>
      <c r="E3" s="692"/>
      <c r="F3" s="693"/>
      <c r="G3" s="707"/>
      <c r="H3" s="706"/>
      <c r="I3" s="707"/>
      <c r="J3" s="706"/>
      <c r="K3" s="698"/>
      <c r="L3" s="699"/>
      <c r="M3" s="697"/>
      <c r="N3" s="698"/>
      <c r="O3" s="699"/>
      <c r="P3" s="687"/>
      <c r="Q3" s="18"/>
      <c r="R3" s="22" t="s">
        <v>468</v>
      </c>
      <c r="S3" s="23" t="s">
        <v>374</v>
      </c>
      <c r="T3" s="23" t="s">
        <v>72</v>
      </c>
      <c r="U3" s="23" t="s">
        <v>449</v>
      </c>
      <c r="V3" s="23" t="s">
        <v>444</v>
      </c>
      <c r="W3" s="23" t="s">
        <v>452</v>
      </c>
      <c r="X3" s="24" t="s">
        <v>75</v>
      </c>
      <c r="Y3" s="474" t="s">
        <v>39</v>
      </c>
      <c r="Z3" s="726" t="s">
        <v>113</v>
      </c>
      <c r="AA3" s="22" t="s">
        <v>67</v>
      </c>
      <c r="AB3" s="382" t="s">
        <v>73</v>
      </c>
      <c r="AC3" s="23" t="s">
        <v>69</v>
      </c>
      <c r="AD3" s="23" t="s">
        <v>445</v>
      </c>
      <c r="AE3" s="23" t="s">
        <v>71</v>
      </c>
      <c r="AF3" s="23" t="s">
        <v>40</v>
      </c>
      <c r="AG3" s="24" t="s">
        <v>363</v>
      </c>
      <c r="AH3" s="15"/>
    </row>
    <row r="4" spans="1:34" ht="66.75" customHeight="1">
      <c r="A4" s="25"/>
      <c r="B4" s="721" t="str">
        <f>CONCATENATE("Année scolaire : ",Garde!C11)</f>
        <v>Année scolaire : 2026-2027</v>
      </c>
      <c r="C4" s="722"/>
      <c r="D4" s="723"/>
      <c r="E4" s="716" t="s">
        <v>55</v>
      </c>
      <c r="F4" s="717"/>
      <c r="G4" s="26" t="s">
        <v>356</v>
      </c>
      <c r="H4" s="27" t="s">
        <v>457</v>
      </c>
      <c r="I4" s="409" t="s">
        <v>456</v>
      </c>
      <c r="J4" s="28" t="s">
        <v>5</v>
      </c>
      <c r="K4" s="29" t="s">
        <v>6</v>
      </c>
      <c r="L4" s="30" t="s">
        <v>7</v>
      </c>
      <c r="M4" s="28" t="s">
        <v>5</v>
      </c>
      <c r="N4" s="29" t="s">
        <v>6</v>
      </c>
      <c r="O4" s="30" t="s">
        <v>7</v>
      </c>
      <c r="P4" s="31"/>
      <c r="Q4" s="18"/>
      <c r="R4" s="32" t="s">
        <v>458</v>
      </c>
      <c r="S4" s="33" t="s">
        <v>447</v>
      </c>
      <c r="T4" s="33" t="s">
        <v>448</v>
      </c>
      <c r="U4" s="33" t="s">
        <v>450</v>
      </c>
      <c r="V4" s="33" t="s">
        <v>451</v>
      </c>
      <c r="W4" s="33" t="s">
        <v>453</v>
      </c>
      <c r="X4" s="34" t="s">
        <v>454</v>
      </c>
      <c r="Y4" s="475" t="s">
        <v>41</v>
      </c>
      <c r="Z4" s="726"/>
      <c r="AA4" s="32" t="s">
        <v>446</v>
      </c>
      <c r="AB4" s="33" t="s">
        <v>459</v>
      </c>
      <c r="AC4" s="33" t="s">
        <v>460</v>
      </c>
      <c r="AD4" s="33" t="s">
        <v>461</v>
      </c>
      <c r="AE4" s="33" t="s">
        <v>462</v>
      </c>
      <c r="AF4" s="33" t="s">
        <v>463</v>
      </c>
      <c r="AG4" s="34" t="s">
        <v>464</v>
      </c>
      <c r="AH4" s="15"/>
    </row>
    <row r="5" spans="1:34" ht="11.85" customHeight="1" thickBot="1">
      <c r="A5" s="18"/>
      <c r="B5" s="35" t="s">
        <v>8</v>
      </c>
      <c r="C5" s="36" t="s">
        <v>9</v>
      </c>
      <c r="D5" s="37" t="s">
        <v>10</v>
      </c>
      <c r="E5" s="708" t="s">
        <v>11</v>
      </c>
      <c r="F5" s="709"/>
      <c r="G5" s="38" t="s">
        <v>12</v>
      </c>
      <c r="H5" s="39" t="s">
        <v>13</v>
      </c>
      <c r="I5" s="40" t="s">
        <v>14</v>
      </c>
      <c r="J5" s="41" t="s">
        <v>15</v>
      </c>
      <c r="K5" s="42" t="s">
        <v>16</v>
      </c>
      <c r="L5" s="43" t="s">
        <v>17</v>
      </c>
      <c r="M5" s="41" t="s">
        <v>18</v>
      </c>
      <c r="N5" s="42" t="s">
        <v>19</v>
      </c>
      <c r="O5" s="43" t="s">
        <v>20</v>
      </c>
      <c r="P5" s="44" t="s">
        <v>21</v>
      </c>
      <c r="Q5" s="18"/>
      <c r="R5" s="45" t="s">
        <v>57</v>
      </c>
      <c r="S5" s="46" t="s">
        <v>42</v>
      </c>
      <c r="T5" s="46" t="s">
        <v>43</v>
      </c>
      <c r="U5" s="46" t="s">
        <v>44</v>
      </c>
      <c r="V5" s="41" t="s">
        <v>45</v>
      </c>
      <c r="W5" s="41" t="s">
        <v>46</v>
      </c>
      <c r="X5" s="47" t="s">
        <v>47</v>
      </c>
      <c r="Y5" s="476" t="s">
        <v>48</v>
      </c>
      <c r="Z5" s="726"/>
      <c r="AA5" s="45" t="s">
        <v>49</v>
      </c>
      <c r="AB5" s="46" t="s">
        <v>50</v>
      </c>
      <c r="AC5" s="46" t="s">
        <v>51</v>
      </c>
      <c r="AD5" s="46" t="s">
        <v>52</v>
      </c>
      <c r="AE5" s="46" t="s">
        <v>53</v>
      </c>
      <c r="AF5" s="46" t="s">
        <v>54</v>
      </c>
      <c r="AG5" s="47" t="s">
        <v>329</v>
      </c>
      <c r="AH5" s="15"/>
    </row>
    <row r="6" spans="1:34" ht="24" customHeight="1" thickTop="1" thickBot="1">
      <c r="A6" s="18"/>
      <c r="B6" s="48"/>
      <c r="C6" s="49"/>
      <c r="D6" s="718" t="s">
        <v>22</v>
      </c>
      <c r="E6" s="719"/>
      <c r="F6" s="719"/>
      <c r="G6" s="720"/>
      <c r="H6" s="50">
        <f>'13'!H22</f>
        <v>0</v>
      </c>
      <c r="I6" s="51">
        <f>'13'!I22</f>
        <v>0</v>
      </c>
      <c r="J6" s="52">
        <f>'13'!J22</f>
        <v>0</v>
      </c>
      <c r="K6" s="53">
        <f>'13'!K22</f>
        <v>0</v>
      </c>
      <c r="L6" s="418">
        <f>'13'!L22</f>
        <v>0</v>
      </c>
      <c r="M6" s="54">
        <f>'13'!M22</f>
        <v>0</v>
      </c>
      <c r="N6" s="53">
        <f>'13'!N22</f>
        <v>0</v>
      </c>
      <c r="O6" s="419">
        <f>'13'!O22</f>
        <v>0</v>
      </c>
      <c r="P6" s="55">
        <f>SUM(L6+O6)</f>
        <v>0</v>
      </c>
      <c r="Q6" s="18"/>
      <c r="R6" s="261">
        <f>'13'!R22</f>
        <v>0</v>
      </c>
      <c r="S6" s="262">
        <f>'13'!S22</f>
        <v>0</v>
      </c>
      <c r="T6" s="262">
        <f>'13'!T22</f>
        <v>0</v>
      </c>
      <c r="U6" s="262">
        <f>'13'!U22</f>
        <v>0</v>
      </c>
      <c r="V6" s="262">
        <f>'13'!V22</f>
        <v>0</v>
      </c>
      <c r="W6" s="262">
        <f>'13'!W22</f>
        <v>0</v>
      </c>
      <c r="X6" s="263">
        <f>'13'!X22</f>
        <v>0</v>
      </c>
      <c r="Y6" s="51">
        <f>'13'!Y22</f>
        <v>0</v>
      </c>
      <c r="Z6" s="726"/>
      <c r="AA6" s="261">
        <f>'13'!AA22</f>
        <v>0</v>
      </c>
      <c r="AB6" s="262">
        <f>'13'!AB22</f>
        <v>0</v>
      </c>
      <c r="AC6" s="262">
        <f>'13'!AC22</f>
        <v>0</v>
      </c>
      <c r="AD6" s="262">
        <f>'13'!AD22</f>
        <v>0</v>
      </c>
      <c r="AE6" s="262">
        <f>'13'!AE22</f>
        <v>0</v>
      </c>
      <c r="AF6" s="262">
        <f>'13'!AF22</f>
        <v>0</v>
      </c>
      <c r="AG6" s="263">
        <f>'13'!AG22</f>
        <v>0</v>
      </c>
      <c r="AH6" s="15"/>
    </row>
    <row r="7" spans="1:34" ht="23.1" customHeight="1" thickTop="1">
      <c r="A7" s="63" t="s">
        <v>23</v>
      </c>
      <c r="B7" s="64">
        <f>'13'!B21+1</f>
        <v>196</v>
      </c>
      <c r="C7" s="521"/>
      <c r="D7" s="122"/>
      <c r="E7" s="733"/>
      <c r="F7" s="734"/>
      <c r="G7" s="123"/>
      <c r="H7" s="124"/>
      <c r="I7" s="125"/>
      <c r="J7" s="126"/>
      <c r="K7" s="127"/>
      <c r="L7" s="72">
        <f t="shared" ref="L7:L21" si="0">L6+J7-K7</f>
        <v>0</v>
      </c>
      <c r="M7" s="133"/>
      <c r="N7" s="127"/>
      <c r="O7" s="74">
        <f t="shared" ref="O7:O21" si="1">O6+M7-N7</f>
        <v>0</v>
      </c>
      <c r="P7" s="75">
        <f t="shared" ref="P7:P21" si="2">L7+O7</f>
        <v>0</v>
      </c>
      <c r="Q7" s="63" t="s">
        <v>23</v>
      </c>
      <c r="R7" s="264"/>
      <c r="S7" s="265"/>
      <c r="T7" s="265"/>
      <c r="U7" s="265"/>
      <c r="V7" s="265"/>
      <c r="W7" s="265"/>
      <c r="X7" s="266"/>
      <c r="Y7" s="125"/>
      <c r="Z7" s="79" t="str">
        <f t="shared" ref="Z7:Z21" si="3">IF(H7+I7+J7+K7+M7+N7=0," ",IF(OR(AND(H7&lt;&gt;0,I7=0,J7+M7+SUM(AA7:AG7)=H7),AND(I7&lt;&gt;0,H7=0,K7+N7=I7),AND(H7=0,I7=0,K7+N7&lt;&gt;0,K7+N7=SUM(AA7:AG7)),AND(H7=0,I7=0,J7+M7&lt;&gt;0,J7+M7=SUM(R7:Y7)),AND(H7=0,I7=0,M7=0,N7&lt;&gt;0,N7=J7),AND(H7=0,I7=0,M7&lt;&gt;0,N7=0,M7=K7)),"ok","??"))</f>
        <v xml:space="preserve"> </v>
      </c>
      <c r="AA7" s="264"/>
      <c r="AB7" s="265"/>
      <c r="AC7" s="265"/>
      <c r="AD7" s="265"/>
      <c r="AE7" s="265"/>
      <c r="AF7" s="265"/>
      <c r="AG7" s="266"/>
      <c r="AH7" s="15"/>
    </row>
    <row r="8" spans="1:34" ht="23.1" customHeight="1">
      <c r="A8" s="63" t="s">
        <v>24</v>
      </c>
      <c r="B8" s="64">
        <f>B7+1</f>
        <v>197</v>
      </c>
      <c r="C8" s="521"/>
      <c r="D8" s="128"/>
      <c r="E8" s="729"/>
      <c r="F8" s="730"/>
      <c r="G8" s="129"/>
      <c r="H8" s="124"/>
      <c r="I8" s="125"/>
      <c r="J8" s="126"/>
      <c r="K8" s="127"/>
      <c r="L8" s="72">
        <f t="shared" si="0"/>
        <v>0</v>
      </c>
      <c r="M8" s="133"/>
      <c r="N8" s="127"/>
      <c r="O8" s="74">
        <f t="shared" si="1"/>
        <v>0</v>
      </c>
      <c r="P8" s="75">
        <f t="shared" si="2"/>
        <v>0</v>
      </c>
      <c r="Q8" s="63" t="s">
        <v>24</v>
      </c>
      <c r="R8" s="267"/>
      <c r="S8" s="268"/>
      <c r="T8" s="269"/>
      <c r="U8" s="269"/>
      <c r="V8" s="269"/>
      <c r="W8" s="270"/>
      <c r="X8" s="273"/>
      <c r="Y8" s="125"/>
      <c r="Z8" s="79" t="str">
        <f t="shared" si="3"/>
        <v xml:space="preserve"> </v>
      </c>
      <c r="AA8" s="267"/>
      <c r="AB8" s="269"/>
      <c r="AC8" s="269"/>
      <c r="AD8" s="269"/>
      <c r="AE8" s="269"/>
      <c r="AF8" s="269"/>
      <c r="AG8" s="273"/>
      <c r="AH8" s="15"/>
    </row>
    <row r="9" spans="1:34" ht="23.1" customHeight="1">
      <c r="A9" s="63" t="s">
        <v>25</v>
      </c>
      <c r="B9" s="64">
        <f t="shared" ref="B9:B21" si="4">B8+1</f>
        <v>198</v>
      </c>
      <c r="C9" s="521"/>
      <c r="D9" s="128"/>
      <c r="E9" s="729"/>
      <c r="F9" s="730"/>
      <c r="G9" s="123"/>
      <c r="H9" s="124"/>
      <c r="I9" s="125"/>
      <c r="J9" s="126"/>
      <c r="K9" s="127"/>
      <c r="L9" s="72">
        <f t="shared" si="0"/>
        <v>0</v>
      </c>
      <c r="M9" s="133"/>
      <c r="N9" s="127"/>
      <c r="O9" s="74">
        <f t="shared" si="1"/>
        <v>0</v>
      </c>
      <c r="P9" s="75">
        <f t="shared" si="2"/>
        <v>0</v>
      </c>
      <c r="Q9" s="63" t="s">
        <v>25</v>
      </c>
      <c r="R9" s="264"/>
      <c r="S9" s="271"/>
      <c r="T9" s="265"/>
      <c r="U9" s="265"/>
      <c r="V9" s="265"/>
      <c r="W9" s="133"/>
      <c r="X9" s="266"/>
      <c r="Y9" s="125"/>
      <c r="Z9" s="79" t="str">
        <f t="shared" si="3"/>
        <v xml:space="preserve"> </v>
      </c>
      <c r="AA9" s="264"/>
      <c r="AB9" s="265"/>
      <c r="AC9" s="265"/>
      <c r="AD9" s="265"/>
      <c r="AE9" s="265"/>
      <c r="AF9" s="265"/>
      <c r="AG9" s="266"/>
      <c r="AH9" s="15"/>
    </row>
    <row r="10" spans="1:34" ht="23.1" customHeight="1">
      <c r="A10" s="63" t="s">
        <v>26</v>
      </c>
      <c r="B10" s="64">
        <f t="shared" si="4"/>
        <v>199</v>
      </c>
      <c r="C10" s="521"/>
      <c r="D10" s="128"/>
      <c r="E10" s="729"/>
      <c r="F10" s="730"/>
      <c r="G10" s="129"/>
      <c r="H10" s="124"/>
      <c r="I10" s="125"/>
      <c r="J10" s="126"/>
      <c r="K10" s="127"/>
      <c r="L10" s="72">
        <f t="shared" si="0"/>
        <v>0</v>
      </c>
      <c r="M10" s="133"/>
      <c r="N10" s="127"/>
      <c r="O10" s="74">
        <f t="shared" si="1"/>
        <v>0</v>
      </c>
      <c r="P10" s="75">
        <f t="shared" si="2"/>
        <v>0</v>
      </c>
      <c r="Q10" s="63" t="s">
        <v>26</v>
      </c>
      <c r="R10" s="264"/>
      <c r="S10" s="271"/>
      <c r="T10" s="265"/>
      <c r="U10" s="265"/>
      <c r="V10" s="265"/>
      <c r="W10" s="133"/>
      <c r="X10" s="266"/>
      <c r="Y10" s="125"/>
      <c r="Z10" s="79" t="str">
        <f t="shared" si="3"/>
        <v xml:space="preserve"> </v>
      </c>
      <c r="AA10" s="264"/>
      <c r="AB10" s="265"/>
      <c r="AC10" s="265"/>
      <c r="AD10" s="265"/>
      <c r="AE10" s="265"/>
      <c r="AF10" s="265"/>
      <c r="AG10" s="266"/>
      <c r="AH10" s="15"/>
    </row>
    <row r="11" spans="1:34" ht="23.1" customHeight="1">
      <c r="A11" s="63" t="s">
        <v>27</v>
      </c>
      <c r="B11" s="64">
        <f t="shared" si="4"/>
        <v>200</v>
      </c>
      <c r="C11" s="521"/>
      <c r="D11" s="128"/>
      <c r="E11" s="729"/>
      <c r="F11" s="730"/>
      <c r="G11" s="123"/>
      <c r="H11" s="124"/>
      <c r="I11" s="125"/>
      <c r="J11" s="126"/>
      <c r="K11" s="127"/>
      <c r="L11" s="72">
        <f t="shared" si="0"/>
        <v>0</v>
      </c>
      <c r="M11" s="133"/>
      <c r="N11" s="127"/>
      <c r="O11" s="74">
        <f t="shared" si="1"/>
        <v>0</v>
      </c>
      <c r="P11" s="75">
        <f t="shared" si="2"/>
        <v>0</v>
      </c>
      <c r="Q11" s="63" t="s">
        <v>27</v>
      </c>
      <c r="R11" s="264"/>
      <c r="S11" s="271"/>
      <c r="T11" s="265"/>
      <c r="U11" s="265"/>
      <c r="V11" s="265"/>
      <c r="W11" s="133"/>
      <c r="X11" s="266"/>
      <c r="Y11" s="125"/>
      <c r="Z11" s="79" t="str">
        <f t="shared" si="3"/>
        <v xml:space="preserve"> </v>
      </c>
      <c r="AA11" s="264"/>
      <c r="AB11" s="265"/>
      <c r="AC11" s="265"/>
      <c r="AD11" s="265"/>
      <c r="AE11" s="265"/>
      <c r="AF11" s="265"/>
      <c r="AG11" s="266"/>
      <c r="AH11" s="15"/>
    </row>
    <row r="12" spans="1:34" ht="23.1" customHeight="1">
      <c r="A12" s="63" t="s">
        <v>28</v>
      </c>
      <c r="B12" s="64">
        <f t="shared" si="4"/>
        <v>201</v>
      </c>
      <c r="C12" s="521"/>
      <c r="D12" s="130"/>
      <c r="E12" s="729"/>
      <c r="F12" s="730"/>
      <c r="G12" s="131"/>
      <c r="H12" s="124"/>
      <c r="I12" s="125"/>
      <c r="J12" s="126"/>
      <c r="K12" s="127"/>
      <c r="L12" s="72">
        <f t="shared" si="0"/>
        <v>0</v>
      </c>
      <c r="M12" s="133"/>
      <c r="N12" s="127"/>
      <c r="O12" s="74">
        <f t="shared" si="1"/>
        <v>0</v>
      </c>
      <c r="P12" s="75">
        <f t="shared" si="2"/>
        <v>0</v>
      </c>
      <c r="Q12" s="63" t="s">
        <v>28</v>
      </c>
      <c r="R12" s="264"/>
      <c r="S12" s="271"/>
      <c r="T12" s="265"/>
      <c r="U12" s="265"/>
      <c r="V12" s="265"/>
      <c r="W12" s="133"/>
      <c r="X12" s="266"/>
      <c r="Y12" s="125"/>
      <c r="Z12" s="79" t="str">
        <f t="shared" si="3"/>
        <v xml:space="preserve"> </v>
      </c>
      <c r="AA12" s="264"/>
      <c r="AB12" s="265"/>
      <c r="AC12" s="265"/>
      <c r="AD12" s="265"/>
      <c r="AE12" s="265"/>
      <c r="AF12" s="265"/>
      <c r="AG12" s="266"/>
      <c r="AH12" s="15"/>
    </row>
    <row r="13" spans="1:34" ht="23.1" customHeight="1">
      <c r="A13" s="63" t="s">
        <v>29</v>
      </c>
      <c r="B13" s="64">
        <f t="shared" si="4"/>
        <v>202</v>
      </c>
      <c r="C13" s="521"/>
      <c r="D13" s="128"/>
      <c r="E13" s="729"/>
      <c r="F13" s="730"/>
      <c r="G13" s="123"/>
      <c r="H13" s="124"/>
      <c r="I13" s="125"/>
      <c r="J13" s="126"/>
      <c r="K13" s="127"/>
      <c r="L13" s="72">
        <f t="shared" si="0"/>
        <v>0</v>
      </c>
      <c r="M13" s="133"/>
      <c r="N13" s="127"/>
      <c r="O13" s="74">
        <f t="shared" si="1"/>
        <v>0</v>
      </c>
      <c r="P13" s="75">
        <f t="shared" si="2"/>
        <v>0</v>
      </c>
      <c r="Q13" s="63" t="s">
        <v>29</v>
      </c>
      <c r="R13" s="264"/>
      <c r="S13" s="271"/>
      <c r="T13" s="265"/>
      <c r="U13" s="265"/>
      <c r="V13" s="265"/>
      <c r="W13" s="133"/>
      <c r="X13" s="266"/>
      <c r="Y13" s="125"/>
      <c r="Z13" s="79" t="str">
        <f t="shared" si="3"/>
        <v xml:space="preserve"> </v>
      </c>
      <c r="AA13" s="264"/>
      <c r="AB13" s="265"/>
      <c r="AC13" s="265"/>
      <c r="AD13" s="265"/>
      <c r="AE13" s="265"/>
      <c r="AF13" s="265"/>
      <c r="AG13" s="266"/>
      <c r="AH13" s="15"/>
    </row>
    <row r="14" spans="1:34" ht="23.1" customHeight="1">
      <c r="A14" s="63" t="s">
        <v>30</v>
      </c>
      <c r="B14" s="64">
        <f t="shared" si="4"/>
        <v>203</v>
      </c>
      <c r="C14" s="521"/>
      <c r="D14" s="128"/>
      <c r="E14" s="729"/>
      <c r="F14" s="730"/>
      <c r="G14" s="131"/>
      <c r="H14" s="124"/>
      <c r="I14" s="125"/>
      <c r="J14" s="126"/>
      <c r="K14" s="127"/>
      <c r="L14" s="72">
        <f t="shared" si="0"/>
        <v>0</v>
      </c>
      <c r="M14" s="133"/>
      <c r="N14" s="127"/>
      <c r="O14" s="74">
        <f t="shared" si="1"/>
        <v>0</v>
      </c>
      <c r="P14" s="75">
        <f t="shared" si="2"/>
        <v>0</v>
      </c>
      <c r="Q14" s="63" t="s">
        <v>30</v>
      </c>
      <c r="R14" s="264"/>
      <c r="S14" s="271"/>
      <c r="T14" s="265"/>
      <c r="U14" s="265"/>
      <c r="V14" s="265"/>
      <c r="W14" s="133"/>
      <c r="X14" s="266"/>
      <c r="Y14" s="125"/>
      <c r="Z14" s="79" t="str">
        <f t="shared" si="3"/>
        <v xml:space="preserve"> </v>
      </c>
      <c r="AA14" s="264"/>
      <c r="AB14" s="265"/>
      <c r="AC14" s="265"/>
      <c r="AD14" s="265"/>
      <c r="AE14" s="265"/>
      <c r="AF14" s="265"/>
      <c r="AG14" s="266"/>
      <c r="AH14" s="15"/>
    </row>
    <row r="15" spans="1:34" ht="23.1" customHeight="1">
      <c r="A15" s="63" t="s">
        <v>31</v>
      </c>
      <c r="B15" s="64">
        <f t="shared" si="4"/>
        <v>204</v>
      </c>
      <c r="C15" s="521"/>
      <c r="D15" s="128"/>
      <c r="E15" s="729"/>
      <c r="F15" s="730"/>
      <c r="G15" s="123"/>
      <c r="H15" s="124"/>
      <c r="I15" s="125"/>
      <c r="J15" s="126"/>
      <c r="K15" s="127"/>
      <c r="L15" s="72">
        <f t="shared" si="0"/>
        <v>0</v>
      </c>
      <c r="M15" s="133"/>
      <c r="N15" s="127"/>
      <c r="O15" s="74">
        <f t="shared" si="1"/>
        <v>0</v>
      </c>
      <c r="P15" s="75">
        <f t="shared" si="2"/>
        <v>0</v>
      </c>
      <c r="Q15" s="63" t="s">
        <v>31</v>
      </c>
      <c r="R15" s="264"/>
      <c r="S15" s="271"/>
      <c r="T15" s="265"/>
      <c r="U15" s="265"/>
      <c r="V15" s="265"/>
      <c r="W15" s="133"/>
      <c r="X15" s="266"/>
      <c r="Y15" s="125"/>
      <c r="Z15" s="79" t="str">
        <f t="shared" si="3"/>
        <v xml:space="preserve"> </v>
      </c>
      <c r="AA15" s="264"/>
      <c r="AB15" s="265"/>
      <c r="AC15" s="265"/>
      <c r="AD15" s="265"/>
      <c r="AE15" s="265"/>
      <c r="AF15" s="265"/>
      <c r="AG15" s="266"/>
      <c r="AH15" s="15"/>
    </row>
    <row r="16" spans="1:34" ht="23.1" customHeight="1">
      <c r="A16" s="63" t="s">
        <v>32</v>
      </c>
      <c r="B16" s="64">
        <f t="shared" si="4"/>
        <v>205</v>
      </c>
      <c r="C16" s="521"/>
      <c r="D16" s="128"/>
      <c r="E16" s="729"/>
      <c r="F16" s="730"/>
      <c r="G16" s="131"/>
      <c r="H16" s="124"/>
      <c r="I16" s="125"/>
      <c r="J16" s="126"/>
      <c r="K16" s="127"/>
      <c r="L16" s="72">
        <f t="shared" si="0"/>
        <v>0</v>
      </c>
      <c r="M16" s="133"/>
      <c r="N16" s="127"/>
      <c r="O16" s="74">
        <f t="shared" si="1"/>
        <v>0</v>
      </c>
      <c r="P16" s="75">
        <f t="shared" si="2"/>
        <v>0</v>
      </c>
      <c r="Q16" s="63" t="s">
        <v>32</v>
      </c>
      <c r="R16" s="264"/>
      <c r="S16" s="271"/>
      <c r="T16" s="265"/>
      <c r="U16" s="265"/>
      <c r="V16" s="265"/>
      <c r="W16" s="133"/>
      <c r="X16" s="266"/>
      <c r="Y16" s="125"/>
      <c r="Z16" s="79" t="str">
        <f t="shared" si="3"/>
        <v xml:space="preserve"> </v>
      </c>
      <c r="AA16" s="264"/>
      <c r="AB16" s="265"/>
      <c r="AC16" s="265"/>
      <c r="AD16" s="265"/>
      <c r="AE16" s="265"/>
      <c r="AF16" s="265"/>
      <c r="AG16" s="266"/>
      <c r="AH16" s="15"/>
    </row>
    <row r="17" spans="1:34" ht="23.1" customHeight="1">
      <c r="A17" s="63" t="s">
        <v>33</v>
      </c>
      <c r="B17" s="64">
        <f t="shared" si="4"/>
        <v>206</v>
      </c>
      <c r="C17" s="521"/>
      <c r="D17" s="128"/>
      <c r="E17" s="729"/>
      <c r="F17" s="730"/>
      <c r="G17" s="123"/>
      <c r="H17" s="124"/>
      <c r="I17" s="125"/>
      <c r="J17" s="126"/>
      <c r="K17" s="127"/>
      <c r="L17" s="72">
        <f t="shared" si="0"/>
        <v>0</v>
      </c>
      <c r="M17" s="133"/>
      <c r="N17" s="127"/>
      <c r="O17" s="74">
        <f t="shared" si="1"/>
        <v>0</v>
      </c>
      <c r="P17" s="75">
        <f t="shared" si="2"/>
        <v>0</v>
      </c>
      <c r="Q17" s="63" t="s">
        <v>33</v>
      </c>
      <c r="R17" s="264"/>
      <c r="S17" s="271"/>
      <c r="T17" s="265"/>
      <c r="U17" s="265"/>
      <c r="V17" s="265"/>
      <c r="W17" s="133"/>
      <c r="X17" s="266"/>
      <c r="Y17" s="125"/>
      <c r="Z17" s="79" t="str">
        <f t="shared" si="3"/>
        <v xml:space="preserve"> </v>
      </c>
      <c r="AA17" s="264"/>
      <c r="AB17" s="265"/>
      <c r="AC17" s="265"/>
      <c r="AD17" s="265"/>
      <c r="AE17" s="265"/>
      <c r="AF17" s="265"/>
      <c r="AG17" s="266"/>
      <c r="AH17" s="15"/>
    </row>
    <row r="18" spans="1:34" ht="23.1" customHeight="1">
      <c r="A18" s="63" t="s">
        <v>34</v>
      </c>
      <c r="B18" s="64">
        <f t="shared" si="4"/>
        <v>207</v>
      </c>
      <c r="C18" s="521"/>
      <c r="D18" s="128"/>
      <c r="E18" s="729"/>
      <c r="F18" s="730"/>
      <c r="G18" s="131"/>
      <c r="H18" s="124"/>
      <c r="I18" s="125"/>
      <c r="J18" s="126"/>
      <c r="K18" s="127"/>
      <c r="L18" s="72">
        <f t="shared" si="0"/>
        <v>0</v>
      </c>
      <c r="M18" s="133"/>
      <c r="N18" s="127"/>
      <c r="O18" s="74">
        <f t="shared" si="1"/>
        <v>0</v>
      </c>
      <c r="P18" s="75">
        <f t="shared" si="2"/>
        <v>0</v>
      </c>
      <c r="Q18" s="63" t="s">
        <v>34</v>
      </c>
      <c r="R18" s="264"/>
      <c r="S18" s="271"/>
      <c r="T18" s="265"/>
      <c r="U18" s="265"/>
      <c r="V18" s="265"/>
      <c r="W18" s="133"/>
      <c r="X18" s="266"/>
      <c r="Y18" s="125"/>
      <c r="Z18" s="79" t="str">
        <f t="shared" si="3"/>
        <v xml:space="preserve"> </v>
      </c>
      <c r="AA18" s="264"/>
      <c r="AB18" s="265"/>
      <c r="AC18" s="265"/>
      <c r="AD18" s="265"/>
      <c r="AE18" s="265"/>
      <c r="AF18" s="265"/>
      <c r="AG18" s="266"/>
      <c r="AH18" s="15"/>
    </row>
    <row r="19" spans="1:34" ht="23.1" customHeight="1">
      <c r="A19" s="63" t="s">
        <v>35</v>
      </c>
      <c r="B19" s="64">
        <f t="shared" si="4"/>
        <v>208</v>
      </c>
      <c r="C19" s="521"/>
      <c r="D19" s="128"/>
      <c r="E19" s="729"/>
      <c r="F19" s="730"/>
      <c r="G19" s="123"/>
      <c r="H19" s="124"/>
      <c r="I19" s="125"/>
      <c r="J19" s="126"/>
      <c r="K19" s="127"/>
      <c r="L19" s="72">
        <f t="shared" si="0"/>
        <v>0</v>
      </c>
      <c r="M19" s="133"/>
      <c r="N19" s="127"/>
      <c r="O19" s="74">
        <f t="shared" si="1"/>
        <v>0</v>
      </c>
      <c r="P19" s="75">
        <f t="shared" si="2"/>
        <v>0</v>
      </c>
      <c r="Q19" s="63" t="s">
        <v>35</v>
      </c>
      <c r="R19" s="264"/>
      <c r="S19" s="271"/>
      <c r="T19" s="265"/>
      <c r="U19" s="265"/>
      <c r="V19" s="265"/>
      <c r="W19" s="133"/>
      <c r="X19" s="266"/>
      <c r="Y19" s="125"/>
      <c r="Z19" s="79" t="str">
        <f t="shared" si="3"/>
        <v xml:space="preserve"> </v>
      </c>
      <c r="AA19" s="264"/>
      <c r="AB19" s="265"/>
      <c r="AC19" s="265"/>
      <c r="AD19" s="265"/>
      <c r="AE19" s="265"/>
      <c r="AF19" s="265"/>
      <c r="AG19" s="266"/>
      <c r="AH19" s="15"/>
    </row>
    <row r="20" spans="1:34" ht="23.1" customHeight="1">
      <c r="A20" s="63" t="s">
        <v>36</v>
      </c>
      <c r="B20" s="64">
        <f t="shared" si="4"/>
        <v>209</v>
      </c>
      <c r="C20" s="521"/>
      <c r="D20" s="132"/>
      <c r="E20" s="729"/>
      <c r="F20" s="730"/>
      <c r="G20" s="131"/>
      <c r="H20" s="124"/>
      <c r="I20" s="125"/>
      <c r="J20" s="126"/>
      <c r="K20" s="127"/>
      <c r="L20" s="72">
        <f t="shared" si="0"/>
        <v>0</v>
      </c>
      <c r="M20" s="133"/>
      <c r="N20" s="127"/>
      <c r="O20" s="74">
        <f t="shared" si="1"/>
        <v>0</v>
      </c>
      <c r="P20" s="75">
        <f t="shared" si="2"/>
        <v>0</v>
      </c>
      <c r="Q20" s="63" t="s">
        <v>36</v>
      </c>
      <c r="R20" s="264"/>
      <c r="S20" s="271"/>
      <c r="T20" s="265"/>
      <c r="U20" s="265"/>
      <c r="V20" s="265"/>
      <c r="W20" s="133"/>
      <c r="X20" s="266"/>
      <c r="Y20" s="125"/>
      <c r="Z20" s="79" t="str">
        <f t="shared" si="3"/>
        <v xml:space="preserve"> </v>
      </c>
      <c r="AA20" s="264"/>
      <c r="AB20" s="265"/>
      <c r="AC20" s="265"/>
      <c r="AD20" s="265"/>
      <c r="AE20" s="265"/>
      <c r="AF20" s="265"/>
      <c r="AG20" s="266"/>
      <c r="AH20" s="15"/>
    </row>
    <row r="21" spans="1:34" ht="23.1" customHeight="1" thickBot="1">
      <c r="A21" s="63" t="s">
        <v>37</v>
      </c>
      <c r="B21" s="64">
        <f t="shared" si="4"/>
        <v>210</v>
      </c>
      <c r="C21" s="521"/>
      <c r="D21" s="274"/>
      <c r="E21" s="727"/>
      <c r="F21" s="728"/>
      <c r="G21" s="123"/>
      <c r="H21" s="124"/>
      <c r="I21" s="125"/>
      <c r="J21" s="126"/>
      <c r="K21" s="127"/>
      <c r="L21" s="72">
        <f t="shared" si="0"/>
        <v>0</v>
      </c>
      <c r="M21" s="133"/>
      <c r="N21" s="127"/>
      <c r="O21" s="74">
        <f t="shared" si="1"/>
        <v>0</v>
      </c>
      <c r="P21" s="75">
        <f t="shared" si="2"/>
        <v>0</v>
      </c>
      <c r="Q21" s="63" t="s">
        <v>37</v>
      </c>
      <c r="R21" s="264"/>
      <c r="S21" s="271"/>
      <c r="T21" s="265"/>
      <c r="U21" s="265"/>
      <c r="V21" s="265"/>
      <c r="W21" s="133"/>
      <c r="X21" s="266"/>
      <c r="Y21" s="125"/>
      <c r="Z21" s="79" t="str">
        <f t="shared" si="3"/>
        <v xml:space="preserve"> </v>
      </c>
      <c r="AA21" s="264"/>
      <c r="AB21" s="265"/>
      <c r="AC21" s="265"/>
      <c r="AD21" s="265"/>
      <c r="AE21" s="265"/>
      <c r="AF21" s="265"/>
      <c r="AG21" s="266"/>
      <c r="AH21" s="15"/>
    </row>
    <row r="22" spans="1:34" ht="24" customHeight="1" thickTop="1" thickBot="1">
      <c r="A22" s="18"/>
      <c r="B22" s="731" t="s">
        <v>266</v>
      </c>
      <c r="C22" s="732"/>
      <c r="D22" s="100"/>
      <c r="E22" s="99"/>
      <c r="F22" s="100" t="s">
        <v>38</v>
      </c>
      <c r="G22" s="101"/>
      <c r="H22" s="102">
        <f>SUM(H6:H21)</f>
        <v>0</v>
      </c>
      <c r="I22" s="102">
        <f>SUM(I6:I21)</f>
        <v>0</v>
      </c>
      <c r="J22" s="102">
        <f>SUM(J6:J21)</f>
        <v>0</v>
      </c>
      <c r="K22" s="102">
        <f>SUM(K6:K21)</f>
        <v>0</v>
      </c>
      <c r="L22" s="102">
        <f>L21</f>
        <v>0</v>
      </c>
      <c r="M22" s="102">
        <f>SUM(M6:M21)</f>
        <v>0</v>
      </c>
      <c r="N22" s="102">
        <f>SUM(N6:N21)</f>
        <v>0</v>
      </c>
      <c r="O22" s="102">
        <f>O21</f>
        <v>0</v>
      </c>
      <c r="P22" s="103">
        <f>SUM(L22+O22)</f>
        <v>0</v>
      </c>
      <c r="Q22" s="104"/>
      <c r="R22" s="272">
        <f>SUM(R6:R21)</f>
        <v>0</v>
      </c>
      <c r="S22" s="272">
        <f t="shared" ref="S22:Y22" si="5">SUM(S6:S21)</f>
        <v>0</v>
      </c>
      <c r="T22" s="272">
        <f t="shared" si="5"/>
        <v>0</v>
      </c>
      <c r="U22" s="272">
        <f t="shared" si="5"/>
        <v>0</v>
      </c>
      <c r="V22" s="272">
        <f t="shared" si="5"/>
        <v>0</v>
      </c>
      <c r="W22" s="272">
        <f t="shared" si="5"/>
        <v>0</v>
      </c>
      <c r="X22" s="489">
        <f>SUM(X6:X21)</f>
        <v>0</v>
      </c>
      <c r="Y22" s="472">
        <f t="shared" si="5"/>
        <v>0</v>
      </c>
      <c r="Z22" s="106"/>
      <c r="AA22" s="272">
        <f>SUM(AA6:AA21)</f>
        <v>0</v>
      </c>
      <c r="AB22" s="272">
        <f t="shared" ref="AB22:AG22" si="6">SUM(AB6:AB21)</f>
        <v>0</v>
      </c>
      <c r="AC22" s="272">
        <f t="shared" si="6"/>
        <v>0</v>
      </c>
      <c r="AD22" s="272">
        <f t="shared" si="6"/>
        <v>0</v>
      </c>
      <c r="AE22" s="272">
        <f t="shared" si="6"/>
        <v>0</v>
      </c>
      <c r="AF22" s="272">
        <f t="shared" si="6"/>
        <v>0</v>
      </c>
      <c r="AG22" s="489">
        <f t="shared" si="6"/>
        <v>0</v>
      </c>
      <c r="AH22" s="15"/>
    </row>
    <row r="23" spans="1:34" s="488" customFormat="1" ht="15" customHeight="1" thickTop="1">
      <c r="A23" s="480"/>
      <c r="B23" s="481"/>
      <c r="C23" s="481"/>
      <c r="D23" s="482"/>
      <c r="E23" s="483"/>
      <c r="F23" s="482"/>
      <c r="G23" s="483"/>
      <c r="H23" s="484"/>
      <c r="I23" s="484"/>
      <c r="J23" s="484"/>
      <c r="K23" s="484"/>
      <c r="L23" s="484"/>
      <c r="M23" s="484"/>
      <c r="N23" s="484"/>
      <c r="O23" s="484"/>
      <c r="P23" s="484"/>
      <c r="Q23" s="485"/>
      <c r="R23" s="484"/>
      <c r="S23" s="484"/>
      <c r="T23" s="484"/>
      <c r="U23" s="484"/>
      <c r="V23" s="484"/>
      <c r="W23" s="484"/>
      <c r="X23" s="484"/>
      <c r="Y23" s="484"/>
      <c r="Z23" s="486"/>
      <c r="AA23" s="484"/>
      <c r="AB23" s="484"/>
      <c r="AC23" s="484"/>
      <c r="AD23" s="484"/>
      <c r="AE23" s="484"/>
      <c r="AF23" s="484"/>
      <c r="AG23" s="484"/>
      <c r="AH23" s="487"/>
    </row>
    <row r="24" spans="1:34" ht="18" hidden="1" customHeight="1">
      <c r="A24" s="18"/>
      <c r="B24" s="107"/>
      <c r="C24" s="107"/>
      <c r="D24" s="107"/>
      <c r="E24" s="107"/>
      <c r="F24" s="107"/>
      <c r="G24" s="107"/>
      <c r="H24" s="108" t="s">
        <v>111</v>
      </c>
      <c r="I24" s="108" t="s">
        <v>110</v>
      </c>
      <c r="J24" s="107"/>
      <c r="K24" s="107"/>
      <c r="L24" s="107"/>
      <c r="M24" s="107"/>
      <c r="N24" s="107"/>
      <c r="O24" s="107"/>
      <c r="P24" s="107"/>
      <c r="Q24" s="18"/>
      <c r="R24" s="15"/>
      <c r="S24" s="15"/>
      <c r="T24" s="15"/>
      <c r="U24" s="15"/>
      <c r="V24" s="15"/>
      <c r="W24" s="15"/>
      <c r="X24" s="15"/>
      <c r="Y24" s="15"/>
      <c r="Z24" s="60"/>
      <c r="AA24" s="15"/>
      <c r="AB24" s="15"/>
      <c r="AC24" s="15"/>
      <c r="AD24" s="15"/>
      <c r="AE24" s="15"/>
      <c r="AF24" s="15"/>
      <c r="AG24" s="15"/>
      <c r="AH24" s="15"/>
    </row>
    <row r="25" spans="1:34" ht="16.5" customHeight="1">
      <c r="A25" s="18"/>
      <c r="B25" s="61"/>
      <c r="C25" s="61"/>
      <c r="D25" s="109" t="s">
        <v>92</v>
      </c>
      <c r="E25" s="679">
        <f>SUM(J22+M22)</f>
        <v>0</v>
      </c>
      <c r="F25" s="680"/>
      <c r="G25" s="681"/>
      <c r="H25" s="110" t="str">
        <f>"(1)"</f>
        <v>(1)</v>
      </c>
      <c r="I25" s="15"/>
      <c r="J25" s="682" t="s">
        <v>93</v>
      </c>
      <c r="K25" s="677"/>
      <c r="L25" s="677"/>
      <c r="M25" s="679">
        <f>SUM(K22+N22)</f>
        <v>0</v>
      </c>
      <c r="N25" s="680"/>
      <c r="O25" s="681"/>
      <c r="P25" s="110" t="str">
        <f>"(2)"</f>
        <v>(2)</v>
      </c>
      <c r="Q25" s="18"/>
      <c r="R25" s="111"/>
      <c r="S25" s="676" t="s">
        <v>61</v>
      </c>
      <c r="T25" s="677"/>
      <c r="U25" s="678"/>
      <c r="V25" s="674">
        <f>SUM(R22:Y22)</f>
        <v>0</v>
      </c>
      <c r="W25" s="675"/>
      <c r="X25" s="110" t="str">
        <f>"(3)"</f>
        <v>(3)</v>
      </c>
      <c r="Y25" s="110" t="str">
        <f>"(3)"</f>
        <v>(3)</v>
      </c>
      <c r="Z25" s="112"/>
      <c r="AA25" s="113"/>
      <c r="AB25" s="682" t="s">
        <v>62</v>
      </c>
      <c r="AC25" s="677"/>
      <c r="AD25" s="683"/>
      <c r="AE25" s="674">
        <f>SUM(AA22:AG22)</f>
        <v>0</v>
      </c>
      <c r="AF25" s="675"/>
      <c r="AG25" s="110" t="str">
        <f>"(4)"</f>
        <v>(4)</v>
      </c>
      <c r="AH25" s="15"/>
    </row>
    <row r="26" spans="1:34" ht="15" hidden="1" customHeight="1">
      <c r="A26" s="18"/>
      <c r="B26" s="114"/>
      <c r="C26" s="114"/>
      <c r="D26" s="259">
        <f>'13'!D26+IF(G7&lt;&gt;0,J7,0)-IF(G7&lt;&gt;0,K7,0)+IF(G8&lt;&gt;0,J8,0)-IF(G8&lt;&gt;0,K8,0)+IF(G9&lt;&gt;0,J9,0)-IF(G9&lt;&gt;0,K9,0)+IF(G10&lt;&gt;0,J10,0)-IF(G10&lt;&gt;0,K10,0)+IF(G11&lt;&gt;0,J11,0)-IF(G11&lt;&gt;0,K11,0)+IF(G12&lt;&gt;0,J12,0)-IF(G12&lt;&gt;0,K12,0)+IF(G13&lt;&gt;0,J13,0)-IF(G13&lt;&gt;0,K13,0)+IF(G14&lt;&gt;0,J14,0)-IF(G14&lt;&gt;0,K14,0)+IF(G15&lt;&gt;0,J15,0)-IF(G15&lt;&gt;0,K15,0)+IF(G16&lt;&gt;0,J16,0)-IF(G16&lt;&gt;0,K16,0)+IF(G17&lt;&gt;0,J17,0)-IF(G17&lt;&gt;0,K17,0)+IF(G18&lt;&gt;0,J18,0)-IF(G18&lt;&gt;0,K18,0)+IF(G19&lt;&gt;0,J19,0)-IF(G19&lt;&gt;0,K19,0)+IF(G20&lt;&gt;0,J20,0)-IF(G20&lt;&gt;0,K20,0)+IF(G21&lt;&gt;0,J21,0)-IF(G21&lt;&gt;0,K21,0)</f>
        <v>0</v>
      </c>
      <c r="E26" s="684" t="s">
        <v>94</v>
      </c>
      <c r="F26" s="684"/>
      <c r="G26" s="684"/>
      <c r="H26" s="116"/>
      <c r="I26" s="116"/>
      <c r="J26" s="15"/>
      <c r="K26" s="15"/>
      <c r="L26" s="15"/>
      <c r="M26" s="684" t="s">
        <v>95</v>
      </c>
      <c r="N26" s="684"/>
      <c r="O26" s="684"/>
      <c r="P26" s="117"/>
      <c r="Q26" s="18"/>
      <c r="R26" s="18"/>
      <c r="S26" s="18"/>
      <c r="T26" s="118"/>
      <c r="U26" s="118"/>
      <c r="V26" s="685" t="s">
        <v>330</v>
      </c>
      <c r="W26" s="685"/>
      <c r="X26" s="381"/>
      <c r="Y26" s="15"/>
      <c r="Z26" s="119"/>
      <c r="AA26" s="18"/>
      <c r="AB26" s="18"/>
      <c r="AC26" s="18"/>
      <c r="AD26" s="18"/>
      <c r="AE26" s="684" t="s">
        <v>331</v>
      </c>
      <c r="AF26" s="684"/>
      <c r="AG26" s="15"/>
      <c r="AH26" s="15"/>
    </row>
    <row r="27" spans="1:34" ht="15.75" hidden="1">
      <c r="A27" s="15"/>
      <c r="B27" s="713" t="s">
        <v>266</v>
      </c>
      <c r="C27" s="713"/>
      <c r="D27" s="260" t="s">
        <v>361</v>
      </c>
      <c r="E27" s="711">
        <f>'16&gt;'!E27</f>
        <v>0</v>
      </c>
      <c r="F27" s="712"/>
      <c r="G27" s="712"/>
      <c r="H27" s="735" t="s">
        <v>112</v>
      </c>
      <c r="I27" s="735"/>
      <c r="J27" s="15"/>
      <c r="K27" s="121" t="str">
        <f>"(1)-(2)+(5)"</f>
        <v>(1)-(2)+(5)</v>
      </c>
      <c r="L27" s="672">
        <f>E25-M25+I22</f>
        <v>0</v>
      </c>
      <c r="M27" s="672"/>
      <c r="N27" s="672">
        <f>V25-AE25+H22</f>
        <v>0</v>
      </c>
      <c r="O27" s="672"/>
      <c r="P27" s="110" t="str">
        <f>"(3)-(4)+(6)"</f>
        <v>(3)-(4)+(6)</v>
      </c>
      <c r="Q27" s="15"/>
      <c r="R27" s="15"/>
      <c r="S27" s="15"/>
      <c r="T27" s="15"/>
      <c r="U27" s="110"/>
      <c r="V27" s="15"/>
      <c r="W27" s="15"/>
      <c r="X27" s="15"/>
      <c r="Y27" s="15"/>
      <c r="Z27" s="60"/>
      <c r="AA27" s="15"/>
      <c r="AB27" s="15"/>
      <c r="AC27" s="15"/>
      <c r="AD27" s="110"/>
      <c r="AE27" s="15"/>
      <c r="AF27" s="15"/>
      <c r="AG27" s="417" t="s">
        <v>271</v>
      </c>
      <c r="AH27" s="15"/>
    </row>
    <row r="28" spans="1:34">
      <c r="Z28" s="12"/>
      <c r="AH28" s="15"/>
    </row>
  </sheetData>
  <sheetProtection password="CD4D" sheet="1" selectLockedCells="1"/>
  <mergeCells count="46">
    <mergeCell ref="Z3:Z6"/>
    <mergeCell ref="E27:G27"/>
    <mergeCell ref="L27:M27"/>
    <mergeCell ref="N27:O27"/>
    <mergeCell ref="G2:G3"/>
    <mergeCell ref="E7:F7"/>
    <mergeCell ref="J2:L3"/>
    <mergeCell ref="E5:F5"/>
    <mergeCell ref="E16:F16"/>
    <mergeCell ref="E2:F3"/>
    <mergeCell ref="B27:C27"/>
    <mergeCell ref="H27:I27"/>
    <mergeCell ref="M2:O3"/>
    <mergeCell ref="D2:D3"/>
    <mergeCell ref="E4:F4"/>
    <mergeCell ref="D6:G6"/>
    <mergeCell ref="B4:D4"/>
    <mergeCell ref="B2:B3"/>
    <mergeCell ref="C2:C3"/>
    <mergeCell ref="B22:C22"/>
    <mergeCell ref="H2:I3"/>
    <mergeCell ref="E17:F17"/>
    <mergeCell ref="E18:F18"/>
    <mergeCell ref="E8:F8"/>
    <mergeCell ref="P2:P3"/>
    <mergeCell ref="E15:F15"/>
    <mergeCell ref="E20:F20"/>
    <mergeCell ref="E13:F13"/>
    <mergeCell ref="E14:F14"/>
    <mergeCell ref="E19:F19"/>
    <mergeCell ref="M25:O25"/>
    <mergeCell ref="E9:F9"/>
    <mergeCell ref="E10:F10"/>
    <mergeCell ref="E11:F11"/>
    <mergeCell ref="E12:F12"/>
    <mergeCell ref="E21:F21"/>
    <mergeCell ref="AE25:AF25"/>
    <mergeCell ref="E26:G26"/>
    <mergeCell ref="M26:O26"/>
    <mergeCell ref="V26:W26"/>
    <mergeCell ref="AE26:AF26"/>
    <mergeCell ref="E25:G25"/>
    <mergeCell ref="S25:U25"/>
    <mergeCell ref="J25:L25"/>
    <mergeCell ref="AB25:AD25"/>
    <mergeCell ref="V25:W25"/>
  </mergeCells>
  <phoneticPr fontId="0" type="noConversion"/>
  <pageMargins left="0.19685039370078741" right="0.19685039370078741" top="0.39370078740157483" bottom="0.39370078740157483" header="0" footer="0"/>
  <pageSetup paperSize="9" firstPageNumber="0" orientation="landscape" cellComments="asDisplayed" horizontalDpi="300" verticalDpi="300" r:id="rId1"/>
  <headerFooter alignWithMargins="0"/>
  <drawing r:id="rId2"/>
  <legacyDrawing r:id="rId3"/>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A65DF6-ADF9-48FF-85C6-F3F8C69AB26A}">
  <sheetPr codeName="Feuil17"/>
  <dimension ref="A1:AH28"/>
  <sheetViews>
    <sheetView showGridLines="0" zoomScaleNormal="100" workbookViewId="0">
      <pane xSplit="4" topLeftCell="E1" activePane="topRight" state="frozen"/>
      <selection pane="topRight" activeCell="C7" sqref="C7"/>
    </sheetView>
  </sheetViews>
  <sheetFormatPr baseColWidth="10" defaultRowHeight="12.75"/>
  <cols>
    <col min="1" max="1" width="2.7109375" style="2" customWidth="1"/>
    <col min="2" max="2" width="3.42578125" style="2" customWidth="1"/>
    <col min="3" max="3" width="5.85546875" style="2" customWidth="1"/>
    <col min="4" max="4" width="34.7109375" style="2" customWidth="1"/>
    <col min="5" max="5" width="4.28515625" style="2" customWidth="1"/>
    <col min="6" max="6" width="3.85546875" style="2" customWidth="1"/>
    <col min="7" max="7" width="7.85546875" style="2" customWidth="1"/>
    <col min="8" max="9" width="8" style="2" customWidth="1"/>
    <col min="10" max="11" width="9.42578125" style="2" customWidth="1"/>
    <col min="12" max="12" width="9.7109375" style="2" customWidth="1"/>
    <col min="13" max="14" width="9" style="2" customWidth="1"/>
    <col min="15" max="16" width="9.7109375" style="2" customWidth="1"/>
    <col min="17" max="17" width="2.7109375" style="2" customWidth="1"/>
    <col min="18" max="24" width="10" style="2" customWidth="1"/>
    <col min="25" max="25" width="8.85546875" style="2" hidden="1" customWidth="1"/>
    <col min="26" max="26" width="2.7109375" style="2" customWidth="1"/>
    <col min="27" max="33" width="10" style="2" customWidth="1"/>
    <col min="34" max="34" width="5" style="2" customWidth="1"/>
    <col min="35" max="16384" width="11.42578125" style="2"/>
  </cols>
  <sheetData>
    <row r="1" spans="1:34" ht="6" customHeight="1" thickBot="1">
      <c r="A1" s="15"/>
      <c r="B1" s="15"/>
      <c r="C1" s="15"/>
      <c r="D1" s="15"/>
      <c r="E1" s="15"/>
      <c r="F1" s="15"/>
      <c r="G1" s="15"/>
      <c r="H1" s="15"/>
      <c r="I1" s="15"/>
      <c r="J1" s="15"/>
      <c r="K1" s="15"/>
      <c r="L1" s="15"/>
      <c r="M1" s="15"/>
      <c r="N1" s="15"/>
      <c r="O1" s="15"/>
      <c r="P1" s="15"/>
      <c r="Q1" s="15"/>
      <c r="R1" s="15"/>
      <c r="S1" s="15"/>
      <c r="T1" s="15"/>
      <c r="U1" s="15"/>
      <c r="V1" s="15"/>
      <c r="W1" s="15"/>
      <c r="X1" s="15"/>
      <c r="Y1" s="15"/>
      <c r="Z1" s="60"/>
      <c r="AA1" s="15"/>
      <c r="AB1" s="15"/>
      <c r="AC1" s="15"/>
      <c r="AD1" s="15"/>
      <c r="AE1" s="15"/>
      <c r="AF1" s="15"/>
      <c r="AG1" s="15"/>
      <c r="AH1" s="15"/>
    </row>
    <row r="2" spans="1:34" ht="18.75" customHeight="1" thickTop="1">
      <c r="A2" s="17"/>
      <c r="B2" s="724" t="s">
        <v>0</v>
      </c>
      <c r="C2" s="702" t="s">
        <v>1</v>
      </c>
      <c r="D2" s="691" t="s">
        <v>2</v>
      </c>
      <c r="E2" s="690" t="s">
        <v>60</v>
      </c>
      <c r="F2" s="691"/>
      <c r="G2" s="705" t="s">
        <v>355</v>
      </c>
      <c r="H2" s="704" t="s">
        <v>3</v>
      </c>
      <c r="I2" s="705"/>
      <c r="J2" s="704" t="s">
        <v>354</v>
      </c>
      <c r="K2" s="695"/>
      <c r="L2" s="696"/>
      <c r="M2" s="694" t="s">
        <v>4</v>
      </c>
      <c r="N2" s="695"/>
      <c r="O2" s="696"/>
      <c r="P2" s="686" t="s">
        <v>455</v>
      </c>
      <c r="Q2" s="18"/>
      <c r="R2" s="19">
        <v>7070</v>
      </c>
      <c r="S2" s="20">
        <v>7080</v>
      </c>
      <c r="T2" s="20">
        <v>7410</v>
      </c>
      <c r="U2" s="20">
        <v>7551</v>
      </c>
      <c r="V2" s="20">
        <v>75511</v>
      </c>
      <c r="W2" s="20">
        <v>7562</v>
      </c>
      <c r="X2" s="21">
        <v>7700</v>
      </c>
      <c r="Y2" s="473">
        <v>7700</v>
      </c>
      <c r="Z2" s="61"/>
      <c r="AA2" s="19">
        <v>6070</v>
      </c>
      <c r="AB2" s="20">
        <v>61681</v>
      </c>
      <c r="AC2" s="20">
        <v>6181</v>
      </c>
      <c r="AD2" s="20">
        <v>6270</v>
      </c>
      <c r="AE2" s="20">
        <v>6586</v>
      </c>
      <c r="AF2" s="20">
        <v>6700</v>
      </c>
      <c r="AG2" s="21">
        <v>6800</v>
      </c>
      <c r="AH2" s="15"/>
    </row>
    <row r="3" spans="1:34" ht="42" customHeight="1">
      <c r="A3" s="17"/>
      <c r="B3" s="725"/>
      <c r="C3" s="703"/>
      <c r="D3" s="693"/>
      <c r="E3" s="692"/>
      <c r="F3" s="693"/>
      <c r="G3" s="707"/>
      <c r="H3" s="706"/>
      <c r="I3" s="707"/>
      <c r="J3" s="706"/>
      <c r="K3" s="698"/>
      <c r="L3" s="699"/>
      <c r="M3" s="697"/>
      <c r="N3" s="698"/>
      <c r="O3" s="699"/>
      <c r="P3" s="687"/>
      <c r="Q3" s="18"/>
      <c r="R3" s="22" t="s">
        <v>468</v>
      </c>
      <c r="S3" s="23" t="s">
        <v>374</v>
      </c>
      <c r="T3" s="23" t="s">
        <v>72</v>
      </c>
      <c r="U3" s="23" t="s">
        <v>449</v>
      </c>
      <c r="V3" s="23" t="s">
        <v>444</v>
      </c>
      <c r="W3" s="23" t="s">
        <v>452</v>
      </c>
      <c r="X3" s="24" t="s">
        <v>75</v>
      </c>
      <c r="Y3" s="474" t="s">
        <v>39</v>
      </c>
      <c r="Z3" s="726" t="s">
        <v>113</v>
      </c>
      <c r="AA3" s="22" t="s">
        <v>67</v>
      </c>
      <c r="AB3" s="382" t="s">
        <v>73</v>
      </c>
      <c r="AC3" s="23" t="s">
        <v>69</v>
      </c>
      <c r="AD3" s="23" t="s">
        <v>445</v>
      </c>
      <c r="AE3" s="23" t="s">
        <v>71</v>
      </c>
      <c r="AF3" s="23" t="s">
        <v>40</v>
      </c>
      <c r="AG3" s="24" t="s">
        <v>363</v>
      </c>
      <c r="AH3" s="15"/>
    </row>
    <row r="4" spans="1:34" ht="66.75" customHeight="1">
      <c r="A4" s="25"/>
      <c r="B4" s="721" t="str">
        <f>CONCATENATE("Année scolaire : ",Garde!C11)</f>
        <v>Année scolaire : 2026-2027</v>
      </c>
      <c r="C4" s="722"/>
      <c r="D4" s="723"/>
      <c r="E4" s="716" t="s">
        <v>55</v>
      </c>
      <c r="F4" s="717"/>
      <c r="G4" s="26" t="s">
        <v>356</v>
      </c>
      <c r="H4" s="27" t="s">
        <v>457</v>
      </c>
      <c r="I4" s="409" t="s">
        <v>456</v>
      </c>
      <c r="J4" s="28" t="s">
        <v>5</v>
      </c>
      <c r="K4" s="29" t="s">
        <v>6</v>
      </c>
      <c r="L4" s="30" t="s">
        <v>7</v>
      </c>
      <c r="M4" s="28" t="s">
        <v>5</v>
      </c>
      <c r="N4" s="29" t="s">
        <v>6</v>
      </c>
      <c r="O4" s="30" t="s">
        <v>7</v>
      </c>
      <c r="P4" s="31"/>
      <c r="Q4" s="18"/>
      <c r="R4" s="32" t="s">
        <v>458</v>
      </c>
      <c r="S4" s="33" t="s">
        <v>447</v>
      </c>
      <c r="T4" s="33" t="s">
        <v>448</v>
      </c>
      <c r="U4" s="33" t="s">
        <v>450</v>
      </c>
      <c r="V4" s="33" t="s">
        <v>451</v>
      </c>
      <c r="W4" s="33" t="s">
        <v>453</v>
      </c>
      <c r="X4" s="34" t="s">
        <v>454</v>
      </c>
      <c r="Y4" s="475" t="s">
        <v>41</v>
      </c>
      <c r="Z4" s="726"/>
      <c r="AA4" s="32" t="s">
        <v>446</v>
      </c>
      <c r="AB4" s="33" t="s">
        <v>459</v>
      </c>
      <c r="AC4" s="33" t="s">
        <v>460</v>
      </c>
      <c r="AD4" s="33" t="s">
        <v>461</v>
      </c>
      <c r="AE4" s="33" t="s">
        <v>462</v>
      </c>
      <c r="AF4" s="33" t="s">
        <v>463</v>
      </c>
      <c r="AG4" s="34" t="s">
        <v>464</v>
      </c>
      <c r="AH4" s="15"/>
    </row>
    <row r="5" spans="1:34" ht="11.85" customHeight="1" thickBot="1">
      <c r="A5" s="18"/>
      <c r="B5" s="35" t="s">
        <v>8</v>
      </c>
      <c r="C5" s="36" t="s">
        <v>9</v>
      </c>
      <c r="D5" s="37" t="s">
        <v>10</v>
      </c>
      <c r="E5" s="708" t="s">
        <v>11</v>
      </c>
      <c r="F5" s="709"/>
      <c r="G5" s="38" t="s">
        <v>12</v>
      </c>
      <c r="H5" s="39" t="s">
        <v>13</v>
      </c>
      <c r="I5" s="40" t="s">
        <v>14</v>
      </c>
      <c r="J5" s="41" t="s">
        <v>15</v>
      </c>
      <c r="K5" s="42" t="s">
        <v>16</v>
      </c>
      <c r="L5" s="43" t="s">
        <v>17</v>
      </c>
      <c r="M5" s="41" t="s">
        <v>18</v>
      </c>
      <c r="N5" s="42" t="s">
        <v>19</v>
      </c>
      <c r="O5" s="43" t="s">
        <v>20</v>
      </c>
      <c r="P5" s="44" t="s">
        <v>21</v>
      </c>
      <c r="Q5" s="18"/>
      <c r="R5" s="45" t="s">
        <v>57</v>
      </c>
      <c r="S5" s="46" t="s">
        <v>42</v>
      </c>
      <c r="T5" s="46" t="s">
        <v>43</v>
      </c>
      <c r="U5" s="46" t="s">
        <v>44</v>
      </c>
      <c r="V5" s="41" t="s">
        <v>45</v>
      </c>
      <c r="W5" s="41" t="s">
        <v>46</v>
      </c>
      <c r="X5" s="47" t="s">
        <v>47</v>
      </c>
      <c r="Y5" s="476" t="s">
        <v>47</v>
      </c>
      <c r="Z5" s="726"/>
      <c r="AA5" s="45" t="s">
        <v>48</v>
      </c>
      <c r="AB5" s="46" t="s">
        <v>49</v>
      </c>
      <c r="AC5" s="46" t="s">
        <v>50</v>
      </c>
      <c r="AD5" s="46" t="s">
        <v>51</v>
      </c>
      <c r="AE5" s="46" t="s">
        <v>52</v>
      </c>
      <c r="AF5" s="46" t="s">
        <v>53</v>
      </c>
      <c r="AG5" s="47" t="s">
        <v>54</v>
      </c>
      <c r="AH5" s="15"/>
    </row>
    <row r="6" spans="1:34" ht="24" customHeight="1" thickTop="1" thickBot="1">
      <c r="A6" s="18"/>
      <c r="B6" s="48"/>
      <c r="C6" s="49"/>
      <c r="D6" s="718" t="s">
        <v>22</v>
      </c>
      <c r="E6" s="719"/>
      <c r="F6" s="719"/>
      <c r="G6" s="720"/>
      <c r="H6" s="50">
        <f>'14'!H22</f>
        <v>0</v>
      </c>
      <c r="I6" s="51">
        <f>'14'!I22</f>
        <v>0</v>
      </c>
      <c r="J6" s="52">
        <f>'14'!J22</f>
        <v>0</v>
      </c>
      <c r="K6" s="53">
        <f>'14'!K22</f>
        <v>0</v>
      </c>
      <c r="L6" s="418">
        <f>'14'!L22</f>
        <v>0</v>
      </c>
      <c r="M6" s="54">
        <f>'14'!M22</f>
        <v>0</v>
      </c>
      <c r="N6" s="53">
        <f>'14'!N22</f>
        <v>0</v>
      </c>
      <c r="O6" s="419">
        <f>'14'!O22</f>
        <v>0</v>
      </c>
      <c r="P6" s="55">
        <f>SUM(L6+O6)</f>
        <v>0</v>
      </c>
      <c r="Q6" s="18"/>
      <c r="R6" s="261">
        <f>'14'!R22</f>
        <v>0</v>
      </c>
      <c r="S6" s="262">
        <f>'14'!S22</f>
        <v>0</v>
      </c>
      <c r="T6" s="262">
        <f>'14'!T22</f>
        <v>0</v>
      </c>
      <c r="U6" s="262">
        <f>'14'!U22</f>
        <v>0</v>
      </c>
      <c r="V6" s="262">
        <f>'14'!V22</f>
        <v>0</v>
      </c>
      <c r="W6" s="262">
        <f>'14'!W22</f>
        <v>0</v>
      </c>
      <c r="X6" s="263">
        <f>'14'!X22</f>
        <v>0</v>
      </c>
      <c r="Y6" s="51">
        <f>'14'!Y22</f>
        <v>0</v>
      </c>
      <c r="Z6" s="726"/>
      <c r="AA6" s="261">
        <f>'14'!AA22</f>
        <v>0</v>
      </c>
      <c r="AB6" s="262">
        <f>'14'!AB22</f>
        <v>0</v>
      </c>
      <c r="AC6" s="262">
        <f>'14'!AC22</f>
        <v>0</v>
      </c>
      <c r="AD6" s="262">
        <f>'14'!AD22</f>
        <v>0</v>
      </c>
      <c r="AE6" s="262">
        <f>'14'!AE22</f>
        <v>0</v>
      </c>
      <c r="AF6" s="262">
        <f>'14'!AF22</f>
        <v>0</v>
      </c>
      <c r="AG6" s="263">
        <f>'14'!AG22</f>
        <v>0</v>
      </c>
      <c r="AH6" s="15"/>
    </row>
    <row r="7" spans="1:34" ht="23.1" customHeight="1" thickTop="1">
      <c r="A7" s="63" t="s">
        <v>23</v>
      </c>
      <c r="B7" s="64">
        <f>'14'!B21+1</f>
        <v>211</v>
      </c>
      <c r="C7" s="521"/>
      <c r="D7" s="122"/>
      <c r="E7" s="733"/>
      <c r="F7" s="734"/>
      <c r="G7" s="123"/>
      <c r="H7" s="124"/>
      <c r="I7" s="125"/>
      <c r="J7" s="126"/>
      <c r="K7" s="127"/>
      <c r="L7" s="72">
        <f t="shared" ref="L7:L21" si="0">L6+J7-K7</f>
        <v>0</v>
      </c>
      <c r="M7" s="133"/>
      <c r="N7" s="127"/>
      <c r="O7" s="74">
        <f t="shared" ref="O7:O21" si="1">O6+M7-N7</f>
        <v>0</v>
      </c>
      <c r="P7" s="75">
        <f t="shared" ref="P7:P21" si="2">L7+O7</f>
        <v>0</v>
      </c>
      <c r="Q7" s="63" t="s">
        <v>23</v>
      </c>
      <c r="R7" s="264"/>
      <c r="S7" s="265"/>
      <c r="T7" s="265"/>
      <c r="U7" s="265"/>
      <c r="V7" s="265"/>
      <c r="W7" s="265"/>
      <c r="X7" s="266"/>
      <c r="Y7" s="125"/>
      <c r="Z7" s="79" t="str">
        <f t="shared" ref="Z7:Z21" si="3">IF(H7+I7+J7+K7+M7+N7=0," ",IF(OR(AND(H7&lt;&gt;0,I7=0,J7+M7+SUM(AA7:AG7)=H7),AND(I7&lt;&gt;0,H7=0,K7+N7=I7),AND(H7=0,I7=0,K7+N7&lt;&gt;0,K7+N7=SUM(AA7:AG7)),AND(H7=0,I7=0,J7+M7&lt;&gt;0,J7+M7=SUM(R7:Y7)),AND(H7=0,I7=0,M7=0,N7&lt;&gt;0,N7=J7),AND(H7=0,I7=0,M7&lt;&gt;0,N7=0,M7=K7)),"ok","??"))</f>
        <v xml:space="preserve"> </v>
      </c>
      <c r="AA7" s="264"/>
      <c r="AB7" s="265"/>
      <c r="AC7" s="265"/>
      <c r="AD7" s="265"/>
      <c r="AE7" s="265"/>
      <c r="AF7" s="265"/>
      <c r="AG7" s="266"/>
      <c r="AH7" s="15"/>
    </row>
    <row r="8" spans="1:34" ht="23.1" customHeight="1">
      <c r="A8" s="63" t="s">
        <v>24</v>
      </c>
      <c r="B8" s="64">
        <f>B7+1</f>
        <v>212</v>
      </c>
      <c r="C8" s="521"/>
      <c r="D8" s="128"/>
      <c r="E8" s="729"/>
      <c r="F8" s="730"/>
      <c r="G8" s="129"/>
      <c r="H8" s="124"/>
      <c r="I8" s="125"/>
      <c r="J8" s="126"/>
      <c r="K8" s="127"/>
      <c r="L8" s="72">
        <f t="shared" si="0"/>
        <v>0</v>
      </c>
      <c r="M8" s="133"/>
      <c r="N8" s="127"/>
      <c r="O8" s="74">
        <f t="shared" si="1"/>
        <v>0</v>
      </c>
      <c r="P8" s="75">
        <f t="shared" si="2"/>
        <v>0</v>
      </c>
      <c r="Q8" s="63" t="s">
        <v>24</v>
      </c>
      <c r="R8" s="267"/>
      <c r="S8" s="268"/>
      <c r="T8" s="269"/>
      <c r="U8" s="269"/>
      <c r="V8" s="269"/>
      <c r="W8" s="270"/>
      <c r="X8" s="273"/>
      <c r="Y8" s="125"/>
      <c r="Z8" s="79" t="str">
        <f t="shared" si="3"/>
        <v xml:space="preserve"> </v>
      </c>
      <c r="AA8" s="267"/>
      <c r="AB8" s="269"/>
      <c r="AC8" s="269"/>
      <c r="AD8" s="269"/>
      <c r="AE8" s="269"/>
      <c r="AF8" s="269"/>
      <c r="AG8" s="273"/>
      <c r="AH8" s="15"/>
    </row>
    <row r="9" spans="1:34" ht="23.1" customHeight="1">
      <c r="A9" s="63" t="s">
        <v>25</v>
      </c>
      <c r="B9" s="64">
        <f t="shared" ref="B9:B21" si="4">B8+1</f>
        <v>213</v>
      </c>
      <c r="C9" s="521"/>
      <c r="D9" s="128"/>
      <c r="E9" s="729"/>
      <c r="F9" s="730"/>
      <c r="G9" s="123"/>
      <c r="H9" s="124"/>
      <c r="I9" s="125"/>
      <c r="J9" s="126"/>
      <c r="K9" s="127"/>
      <c r="L9" s="72">
        <f t="shared" si="0"/>
        <v>0</v>
      </c>
      <c r="M9" s="133"/>
      <c r="N9" s="127"/>
      <c r="O9" s="74">
        <f t="shared" si="1"/>
        <v>0</v>
      </c>
      <c r="P9" s="75">
        <f t="shared" si="2"/>
        <v>0</v>
      </c>
      <c r="Q9" s="63" t="s">
        <v>25</v>
      </c>
      <c r="R9" s="264"/>
      <c r="S9" s="271"/>
      <c r="T9" s="265"/>
      <c r="U9" s="265"/>
      <c r="V9" s="265"/>
      <c r="W9" s="133"/>
      <c r="X9" s="266"/>
      <c r="Y9" s="125"/>
      <c r="Z9" s="79" t="str">
        <f t="shared" si="3"/>
        <v xml:space="preserve"> </v>
      </c>
      <c r="AA9" s="264"/>
      <c r="AB9" s="265"/>
      <c r="AC9" s="265"/>
      <c r="AD9" s="265"/>
      <c r="AE9" s="265"/>
      <c r="AF9" s="265"/>
      <c r="AG9" s="266"/>
      <c r="AH9" s="15"/>
    </row>
    <row r="10" spans="1:34" ht="23.1" customHeight="1">
      <c r="A10" s="63" t="s">
        <v>26</v>
      </c>
      <c r="B10" s="64">
        <f t="shared" si="4"/>
        <v>214</v>
      </c>
      <c r="C10" s="521"/>
      <c r="D10" s="128"/>
      <c r="E10" s="729"/>
      <c r="F10" s="730"/>
      <c r="G10" s="129"/>
      <c r="H10" s="124"/>
      <c r="I10" s="125"/>
      <c r="J10" s="126"/>
      <c r="K10" s="127"/>
      <c r="L10" s="72">
        <f t="shared" si="0"/>
        <v>0</v>
      </c>
      <c r="M10" s="133"/>
      <c r="N10" s="127"/>
      <c r="O10" s="74">
        <f t="shared" si="1"/>
        <v>0</v>
      </c>
      <c r="P10" s="75">
        <f t="shared" si="2"/>
        <v>0</v>
      </c>
      <c r="Q10" s="63" t="s">
        <v>26</v>
      </c>
      <c r="R10" s="264"/>
      <c r="S10" s="271"/>
      <c r="T10" s="265"/>
      <c r="U10" s="265"/>
      <c r="V10" s="265"/>
      <c r="W10" s="133"/>
      <c r="X10" s="266"/>
      <c r="Y10" s="125"/>
      <c r="Z10" s="79" t="str">
        <f t="shared" si="3"/>
        <v xml:space="preserve"> </v>
      </c>
      <c r="AA10" s="264"/>
      <c r="AB10" s="265"/>
      <c r="AC10" s="265"/>
      <c r="AD10" s="265"/>
      <c r="AE10" s="265"/>
      <c r="AF10" s="265"/>
      <c r="AG10" s="266"/>
      <c r="AH10" s="15"/>
    </row>
    <row r="11" spans="1:34" ht="23.1" customHeight="1">
      <c r="A11" s="63" t="s">
        <v>27</v>
      </c>
      <c r="B11" s="64">
        <f t="shared" si="4"/>
        <v>215</v>
      </c>
      <c r="C11" s="521"/>
      <c r="D11" s="128"/>
      <c r="E11" s="729"/>
      <c r="F11" s="730"/>
      <c r="G11" s="123"/>
      <c r="H11" s="124"/>
      <c r="I11" s="125"/>
      <c r="J11" s="126"/>
      <c r="K11" s="127"/>
      <c r="L11" s="72">
        <f t="shared" si="0"/>
        <v>0</v>
      </c>
      <c r="M11" s="133"/>
      <c r="N11" s="127"/>
      <c r="O11" s="74">
        <f t="shared" si="1"/>
        <v>0</v>
      </c>
      <c r="P11" s="75">
        <f t="shared" si="2"/>
        <v>0</v>
      </c>
      <c r="Q11" s="63" t="s">
        <v>27</v>
      </c>
      <c r="R11" s="264"/>
      <c r="S11" s="271"/>
      <c r="T11" s="265"/>
      <c r="U11" s="265"/>
      <c r="V11" s="265"/>
      <c r="W11" s="133"/>
      <c r="X11" s="266"/>
      <c r="Y11" s="125"/>
      <c r="Z11" s="79" t="str">
        <f t="shared" si="3"/>
        <v xml:space="preserve"> </v>
      </c>
      <c r="AA11" s="264"/>
      <c r="AB11" s="265"/>
      <c r="AC11" s="265"/>
      <c r="AD11" s="265"/>
      <c r="AE11" s="265"/>
      <c r="AF11" s="265"/>
      <c r="AG11" s="266"/>
      <c r="AH11" s="15"/>
    </row>
    <row r="12" spans="1:34" ht="23.1" customHeight="1">
      <c r="A12" s="63" t="s">
        <v>28</v>
      </c>
      <c r="B12" s="64">
        <f t="shared" si="4"/>
        <v>216</v>
      </c>
      <c r="C12" s="521"/>
      <c r="D12" s="130"/>
      <c r="E12" s="729"/>
      <c r="F12" s="730"/>
      <c r="G12" s="131"/>
      <c r="H12" s="124"/>
      <c r="I12" s="125"/>
      <c r="J12" s="126"/>
      <c r="K12" s="127"/>
      <c r="L12" s="72">
        <f t="shared" si="0"/>
        <v>0</v>
      </c>
      <c r="M12" s="133"/>
      <c r="N12" s="127"/>
      <c r="O12" s="74">
        <f t="shared" si="1"/>
        <v>0</v>
      </c>
      <c r="P12" s="75">
        <f t="shared" si="2"/>
        <v>0</v>
      </c>
      <c r="Q12" s="63" t="s">
        <v>28</v>
      </c>
      <c r="R12" s="264"/>
      <c r="S12" s="271"/>
      <c r="T12" s="265"/>
      <c r="U12" s="265"/>
      <c r="V12" s="265"/>
      <c r="W12" s="133"/>
      <c r="X12" s="266"/>
      <c r="Y12" s="125"/>
      <c r="Z12" s="79" t="str">
        <f t="shared" si="3"/>
        <v xml:space="preserve"> </v>
      </c>
      <c r="AA12" s="264"/>
      <c r="AB12" s="265"/>
      <c r="AC12" s="265"/>
      <c r="AD12" s="265"/>
      <c r="AE12" s="265"/>
      <c r="AF12" s="265"/>
      <c r="AG12" s="266"/>
      <c r="AH12" s="15"/>
    </row>
    <row r="13" spans="1:34" ht="23.1" customHeight="1">
      <c r="A13" s="63" t="s">
        <v>29</v>
      </c>
      <c r="B13" s="64">
        <f t="shared" si="4"/>
        <v>217</v>
      </c>
      <c r="C13" s="521"/>
      <c r="D13" s="128"/>
      <c r="E13" s="729"/>
      <c r="F13" s="730"/>
      <c r="G13" s="123"/>
      <c r="H13" s="124"/>
      <c r="I13" s="125"/>
      <c r="J13" s="126"/>
      <c r="K13" s="127"/>
      <c r="L13" s="72">
        <f t="shared" si="0"/>
        <v>0</v>
      </c>
      <c r="M13" s="133"/>
      <c r="N13" s="127"/>
      <c r="O13" s="74">
        <f t="shared" si="1"/>
        <v>0</v>
      </c>
      <c r="P13" s="75">
        <f t="shared" si="2"/>
        <v>0</v>
      </c>
      <c r="Q13" s="63" t="s">
        <v>29</v>
      </c>
      <c r="R13" s="264"/>
      <c r="S13" s="271"/>
      <c r="T13" s="265"/>
      <c r="U13" s="265"/>
      <c r="V13" s="265"/>
      <c r="W13" s="133"/>
      <c r="X13" s="266"/>
      <c r="Y13" s="125"/>
      <c r="Z13" s="79" t="str">
        <f t="shared" si="3"/>
        <v xml:space="preserve"> </v>
      </c>
      <c r="AA13" s="264"/>
      <c r="AB13" s="265"/>
      <c r="AC13" s="265"/>
      <c r="AD13" s="265"/>
      <c r="AE13" s="265"/>
      <c r="AF13" s="265"/>
      <c r="AG13" s="266"/>
      <c r="AH13" s="15"/>
    </row>
    <row r="14" spans="1:34" ht="23.1" customHeight="1">
      <c r="A14" s="63" t="s">
        <v>30</v>
      </c>
      <c r="B14" s="64">
        <f t="shared" si="4"/>
        <v>218</v>
      </c>
      <c r="C14" s="521"/>
      <c r="D14" s="128"/>
      <c r="E14" s="729"/>
      <c r="F14" s="730"/>
      <c r="G14" s="131"/>
      <c r="H14" s="124"/>
      <c r="I14" s="125"/>
      <c r="J14" s="126"/>
      <c r="K14" s="127"/>
      <c r="L14" s="72">
        <f t="shared" si="0"/>
        <v>0</v>
      </c>
      <c r="M14" s="133"/>
      <c r="N14" s="127"/>
      <c r="O14" s="74">
        <f t="shared" si="1"/>
        <v>0</v>
      </c>
      <c r="P14" s="75">
        <f t="shared" si="2"/>
        <v>0</v>
      </c>
      <c r="Q14" s="63" t="s">
        <v>30</v>
      </c>
      <c r="R14" s="264"/>
      <c r="S14" s="271"/>
      <c r="T14" s="265"/>
      <c r="U14" s="265"/>
      <c r="V14" s="265"/>
      <c r="W14" s="133"/>
      <c r="X14" s="266"/>
      <c r="Y14" s="125"/>
      <c r="Z14" s="79" t="str">
        <f t="shared" si="3"/>
        <v xml:space="preserve"> </v>
      </c>
      <c r="AA14" s="264"/>
      <c r="AB14" s="265"/>
      <c r="AC14" s="265"/>
      <c r="AD14" s="265"/>
      <c r="AE14" s="265"/>
      <c r="AF14" s="265"/>
      <c r="AG14" s="266"/>
      <c r="AH14" s="15"/>
    </row>
    <row r="15" spans="1:34" ht="23.1" customHeight="1">
      <c r="A15" s="63" t="s">
        <v>31</v>
      </c>
      <c r="B15" s="64">
        <f t="shared" si="4"/>
        <v>219</v>
      </c>
      <c r="C15" s="521"/>
      <c r="D15" s="128"/>
      <c r="E15" s="729"/>
      <c r="F15" s="730"/>
      <c r="G15" s="123"/>
      <c r="H15" s="124"/>
      <c r="I15" s="125"/>
      <c r="J15" s="126"/>
      <c r="K15" s="127"/>
      <c r="L15" s="72">
        <f t="shared" si="0"/>
        <v>0</v>
      </c>
      <c r="M15" s="133"/>
      <c r="N15" s="127"/>
      <c r="O15" s="74">
        <f t="shared" si="1"/>
        <v>0</v>
      </c>
      <c r="P15" s="75">
        <f t="shared" si="2"/>
        <v>0</v>
      </c>
      <c r="Q15" s="63" t="s">
        <v>31</v>
      </c>
      <c r="R15" s="264"/>
      <c r="S15" s="271"/>
      <c r="T15" s="265"/>
      <c r="U15" s="265"/>
      <c r="V15" s="265"/>
      <c r="W15" s="133"/>
      <c r="X15" s="266"/>
      <c r="Y15" s="125"/>
      <c r="Z15" s="79" t="str">
        <f t="shared" si="3"/>
        <v xml:space="preserve"> </v>
      </c>
      <c r="AA15" s="264"/>
      <c r="AB15" s="265"/>
      <c r="AC15" s="265"/>
      <c r="AD15" s="265"/>
      <c r="AE15" s="265"/>
      <c r="AF15" s="265"/>
      <c r="AG15" s="266"/>
      <c r="AH15" s="15"/>
    </row>
    <row r="16" spans="1:34" ht="23.1" customHeight="1">
      <c r="A16" s="63" t="s">
        <v>32</v>
      </c>
      <c r="B16" s="64">
        <f t="shared" si="4"/>
        <v>220</v>
      </c>
      <c r="C16" s="521"/>
      <c r="D16" s="128"/>
      <c r="E16" s="729"/>
      <c r="F16" s="730"/>
      <c r="G16" s="131"/>
      <c r="H16" s="124"/>
      <c r="I16" s="125"/>
      <c r="J16" s="126"/>
      <c r="K16" s="127"/>
      <c r="L16" s="72">
        <f t="shared" si="0"/>
        <v>0</v>
      </c>
      <c r="M16" s="133"/>
      <c r="N16" s="127"/>
      <c r="O16" s="74">
        <f t="shared" si="1"/>
        <v>0</v>
      </c>
      <c r="P16" s="75">
        <f t="shared" si="2"/>
        <v>0</v>
      </c>
      <c r="Q16" s="63" t="s">
        <v>32</v>
      </c>
      <c r="R16" s="264"/>
      <c r="S16" s="271"/>
      <c r="T16" s="265"/>
      <c r="U16" s="265"/>
      <c r="V16" s="265"/>
      <c r="W16" s="133"/>
      <c r="X16" s="266"/>
      <c r="Y16" s="125"/>
      <c r="Z16" s="79" t="str">
        <f t="shared" si="3"/>
        <v xml:space="preserve"> </v>
      </c>
      <c r="AA16" s="264"/>
      <c r="AB16" s="265"/>
      <c r="AC16" s="265"/>
      <c r="AD16" s="265"/>
      <c r="AE16" s="265"/>
      <c r="AF16" s="265"/>
      <c r="AG16" s="266"/>
      <c r="AH16" s="15"/>
    </row>
    <row r="17" spans="1:34" ht="23.1" customHeight="1">
      <c r="A17" s="63" t="s">
        <v>33</v>
      </c>
      <c r="B17" s="64">
        <f t="shared" si="4"/>
        <v>221</v>
      </c>
      <c r="C17" s="521"/>
      <c r="D17" s="128"/>
      <c r="E17" s="729"/>
      <c r="F17" s="730"/>
      <c r="G17" s="123"/>
      <c r="H17" s="124"/>
      <c r="I17" s="125"/>
      <c r="J17" s="126"/>
      <c r="K17" s="127"/>
      <c r="L17" s="72">
        <f t="shared" si="0"/>
        <v>0</v>
      </c>
      <c r="M17" s="133"/>
      <c r="N17" s="127"/>
      <c r="O17" s="74">
        <f t="shared" si="1"/>
        <v>0</v>
      </c>
      <c r="P17" s="75">
        <f t="shared" si="2"/>
        <v>0</v>
      </c>
      <c r="Q17" s="63" t="s">
        <v>33</v>
      </c>
      <c r="R17" s="264"/>
      <c r="S17" s="271"/>
      <c r="T17" s="265"/>
      <c r="U17" s="265"/>
      <c r="V17" s="265"/>
      <c r="W17" s="133"/>
      <c r="X17" s="266"/>
      <c r="Y17" s="125"/>
      <c r="Z17" s="79" t="str">
        <f t="shared" si="3"/>
        <v xml:space="preserve"> </v>
      </c>
      <c r="AA17" s="264"/>
      <c r="AB17" s="265"/>
      <c r="AC17" s="265"/>
      <c r="AD17" s="265"/>
      <c r="AE17" s="265"/>
      <c r="AF17" s="265"/>
      <c r="AG17" s="266"/>
      <c r="AH17" s="15"/>
    </row>
    <row r="18" spans="1:34" ht="23.1" customHeight="1">
      <c r="A18" s="63" t="s">
        <v>34</v>
      </c>
      <c r="B18" s="64">
        <f t="shared" si="4"/>
        <v>222</v>
      </c>
      <c r="C18" s="521"/>
      <c r="D18" s="128"/>
      <c r="E18" s="729"/>
      <c r="F18" s="730"/>
      <c r="G18" s="131"/>
      <c r="H18" s="124"/>
      <c r="I18" s="125"/>
      <c r="J18" s="126"/>
      <c r="K18" s="127"/>
      <c r="L18" s="72">
        <f t="shared" si="0"/>
        <v>0</v>
      </c>
      <c r="M18" s="133"/>
      <c r="N18" s="127"/>
      <c r="O18" s="74">
        <f t="shared" si="1"/>
        <v>0</v>
      </c>
      <c r="P18" s="75">
        <f t="shared" si="2"/>
        <v>0</v>
      </c>
      <c r="Q18" s="63" t="s">
        <v>34</v>
      </c>
      <c r="R18" s="264"/>
      <c r="S18" s="271"/>
      <c r="T18" s="265"/>
      <c r="U18" s="265"/>
      <c r="V18" s="265"/>
      <c r="W18" s="133"/>
      <c r="X18" s="266"/>
      <c r="Y18" s="125"/>
      <c r="Z18" s="79" t="str">
        <f t="shared" si="3"/>
        <v xml:space="preserve"> </v>
      </c>
      <c r="AA18" s="264"/>
      <c r="AB18" s="265"/>
      <c r="AC18" s="265"/>
      <c r="AD18" s="265"/>
      <c r="AE18" s="265"/>
      <c r="AF18" s="265"/>
      <c r="AG18" s="266"/>
      <c r="AH18" s="15"/>
    </row>
    <row r="19" spans="1:34" ht="23.1" customHeight="1">
      <c r="A19" s="63" t="s">
        <v>35</v>
      </c>
      <c r="B19" s="64">
        <f t="shared" si="4"/>
        <v>223</v>
      </c>
      <c r="C19" s="521"/>
      <c r="D19" s="128"/>
      <c r="E19" s="729"/>
      <c r="F19" s="730"/>
      <c r="G19" s="123"/>
      <c r="H19" s="124"/>
      <c r="I19" s="125"/>
      <c r="J19" s="126"/>
      <c r="K19" s="127"/>
      <c r="L19" s="72">
        <f t="shared" si="0"/>
        <v>0</v>
      </c>
      <c r="M19" s="133"/>
      <c r="N19" s="127"/>
      <c r="O19" s="74">
        <f t="shared" si="1"/>
        <v>0</v>
      </c>
      <c r="P19" s="75">
        <f t="shared" si="2"/>
        <v>0</v>
      </c>
      <c r="Q19" s="63" t="s">
        <v>35</v>
      </c>
      <c r="R19" s="264"/>
      <c r="S19" s="271"/>
      <c r="T19" s="265"/>
      <c r="U19" s="265"/>
      <c r="V19" s="265"/>
      <c r="W19" s="133"/>
      <c r="X19" s="266"/>
      <c r="Y19" s="125"/>
      <c r="Z19" s="79" t="str">
        <f t="shared" si="3"/>
        <v xml:space="preserve"> </v>
      </c>
      <c r="AA19" s="264"/>
      <c r="AB19" s="265"/>
      <c r="AC19" s="265"/>
      <c r="AD19" s="265"/>
      <c r="AE19" s="265"/>
      <c r="AF19" s="265"/>
      <c r="AG19" s="266"/>
      <c r="AH19" s="15"/>
    </row>
    <row r="20" spans="1:34" ht="23.1" customHeight="1">
      <c r="A20" s="63" t="s">
        <v>36</v>
      </c>
      <c r="B20" s="64">
        <f t="shared" si="4"/>
        <v>224</v>
      </c>
      <c r="C20" s="521"/>
      <c r="D20" s="132"/>
      <c r="E20" s="729"/>
      <c r="F20" s="730"/>
      <c r="G20" s="131"/>
      <c r="H20" s="124"/>
      <c r="I20" s="125"/>
      <c r="J20" s="126"/>
      <c r="K20" s="127"/>
      <c r="L20" s="72">
        <f t="shared" si="0"/>
        <v>0</v>
      </c>
      <c r="M20" s="133"/>
      <c r="N20" s="127"/>
      <c r="O20" s="74">
        <f t="shared" si="1"/>
        <v>0</v>
      </c>
      <c r="P20" s="75">
        <f t="shared" si="2"/>
        <v>0</v>
      </c>
      <c r="Q20" s="63" t="s">
        <v>36</v>
      </c>
      <c r="R20" s="264"/>
      <c r="S20" s="271"/>
      <c r="T20" s="265"/>
      <c r="U20" s="265"/>
      <c r="V20" s="265"/>
      <c r="W20" s="133"/>
      <c r="X20" s="266"/>
      <c r="Y20" s="125"/>
      <c r="Z20" s="79" t="str">
        <f t="shared" si="3"/>
        <v xml:space="preserve"> </v>
      </c>
      <c r="AA20" s="264"/>
      <c r="AB20" s="265"/>
      <c r="AC20" s="265"/>
      <c r="AD20" s="265"/>
      <c r="AE20" s="265"/>
      <c r="AF20" s="265"/>
      <c r="AG20" s="266"/>
      <c r="AH20" s="15"/>
    </row>
    <row r="21" spans="1:34" ht="23.1" customHeight="1" thickBot="1">
      <c r="A21" s="63" t="s">
        <v>37</v>
      </c>
      <c r="B21" s="64">
        <f t="shared" si="4"/>
        <v>225</v>
      </c>
      <c r="C21" s="521"/>
      <c r="D21" s="274"/>
      <c r="E21" s="727"/>
      <c r="F21" s="728"/>
      <c r="G21" s="123"/>
      <c r="H21" s="124"/>
      <c r="I21" s="125"/>
      <c r="J21" s="126"/>
      <c r="K21" s="127"/>
      <c r="L21" s="72">
        <f t="shared" si="0"/>
        <v>0</v>
      </c>
      <c r="M21" s="133"/>
      <c r="N21" s="127"/>
      <c r="O21" s="74">
        <f t="shared" si="1"/>
        <v>0</v>
      </c>
      <c r="P21" s="75">
        <f t="shared" si="2"/>
        <v>0</v>
      </c>
      <c r="Q21" s="63" t="s">
        <v>37</v>
      </c>
      <c r="R21" s="264"/>
      <c r="S21" s="271"/>
      <c r="T21" s="265"/>
      <c r="U21" s="265"/>
      <c r="V21" s="265"/>
      <c r="W21" s="133"/>
      <c r="X21" s="266"/>
      <c r="Y21" s="125"/>
      <c r="Z21" s="79" t="str">
        <f t="shared" si="3"/>
        <v xml:space="preserve"> </v>
      </c>
      <c r="AA21" s="264"/>
      <c r="AB21" s="265"/>
      <c r="AC21" s="265"/>
      <c r="AD21" s="265"/>
      <c r="AE21" s="265"/>
      <c r="AF21" s="265"/>
      <c r="AG21" s="266"/>
      <c r="AH21" s="15"/>
    </row>
    <row r="22" spans="1:34" ht="24" customHeight="1" thickTop="1" thickBot="1">
      <c r="A22" s="18"/>
      <c r="B22" s="731" t="s">
        <v>267</v>
      </c>
      <c r="C22" s="732"/>
      <c r="D22" s="100"/>
      <c r="E22" s="99"/>
      <c r="F22" s="100" t="s">
        <v>38</v>
      </c>
      <c r="G22" s="101"/>
      <c r="H22" s="102">
        <f>SUM(H6:H21)</f>
        <v>0</v>
      </c>
      <c r="I22" s="102">
        <f>SUM(I6:I21)</f>
        <v>0</v>
      </c>
      <c r="J22" s="102">
        <f>SUM(J6:J21)</f>
        <v>0</v>
      </c>
      <c r="K22" s="102">
        <f>SUM(K6:K21)</f>
        <v>0</v>
      </c>
      <c r="L22" s="102">
        <f>L21</f>
        <v>0</v>
      </c>
      <c r="M22" s="102">
        <f>SUM(M6:M21)</f>
        <v>0</v>
      </c>
      <c r="N22" s="102">
        <f>SUM(N6:N21)</f>
        <v>0</v>
      </c>
      <c r="O22" s="102">
        <f>O21</f>
        <v>0</v>
      </c>
      <c r="P22" s="103">
        <f>SUM(L22+O22)</f>
        <v>0</v>
      </c>
      <c r="Q22" s="104"/>
      <c r="R22" s="272">
        <f>SUM(R6:R21)</f>
        <v>0</v>
      </c>
      <c r="S22" s="272">
        <f t="shared" ref="S22:Y22" si="5">SUM(S6:S21)</f>
        <v>0</v>
      </c>
      <c r="T22" s="272">
        <f t="shared" si="5"/>
        <v>0</v>
      </c>
      <c r="U22" s="272">
        <f t="shared" si="5"/>
        <v>0</v>
      </c>
      <c r="V22" s="272">
        <f t="shared" si="5"/>
        <v>0</v>
      </c>
      <c r="W22" s="272">
        <f t="shared" si="5"/>
        <v>0</v>
      </c>
      <c r="X22" s="489">
        <f>SUM(X6:X21)</f>
        <v>0</v>
      </c>
      <c r="Y22" s="472">
        <f t="shared" si="5"/>
        <v>0</v>
      </c>
      <c r="Z22" s="106"/>
      <c r="AA22" s="272">
        <f>SUM(AA6:AA21)</f>
        <v>0</v>
      </c>
      <c r="AB22" s="272">
        <f t="shared" ref="AB22:AG22" si="6">SUM(AB6:AB21)</f>
        <v>0</v>
      </c>
      <c r="AC22" s="272">
        <f t="shared" si="6"/>
        <v>0</v>
      </c>
      <c r="AD22" s="272">
        <f t="shared" si="6"/>
        <v>0</v>
      </c>
      <c r="AE22" s="272">
        <f t="shared" si="6"/>
        <v>0</v>
      </c>
      <c r="AF22" s="272">
        <f t="shared" si="6"/>
        <v>0</v>
      </c>
      <c r="AG22" s="489">
        <f t="shared" si="6"/>
        <v>0</v>
      </c>
      <c r="AH22" s="15"/>
    </row>
    <row r="23" spans="1:34" s="488" customFormat="1" ht="15" customHeight="1" thickTop="1">
      <c r="A23" s="480"/>
      <c r="B23" s="481"/>
      <c r="C23" s="481"/>
      <c r="D23" s="482"/>
      <c r="E23" s="483"/>
      <c r="F23" s="482"/>
      <c r="G23" s="483"/>
      <c r="H23" s="484"/>
      <c r="I23" s="484"/>
      <c r="J23" s="484"/>
      <c r="K23" s="484"/>
      <c r="L23" s="484"/>
      <c r="M23" s="484"/>
      <c r="N23" s="484"/>
      <c r="O23" s="484"/>
      <c r="P23" s="484"/>
      <c r="Q23" s="485"/>
      <c r="R23" s="484"/>
      <c r="S23" s="484"/>
      <c r="T23" s="484"/>
      <c r="U23" s="484"/>
      <c r="V23" s="484"/>
      <c r="W23" s="484"/>
      <c r="X23" s="484"/>
      <c r="Y23" s="484"/>
      <c r="Z23" s="486"/>
      <c r="AA23" s="484"/>
      <c r="AB23" s="484"/>
      <c r="AC23" s="484"/>
      <c r="AD23" s="484"/>
      <c r="AE23" s="484"/>
      <c r="AF23" s="484"/>
      <c r="AG23" s="484"/>
      <c r="AH23" s="487"/>
    </row>
    <row r="24" spans="1:34" ht="18" hidden="1" customHeight="1">
      <c r="A24" s="18"/>
      <c r="B24" s="107"/>
      <c r="C24" s="107"/>
      <c r="D24" s="107"/>
      <c r="E24" s="107"/>
      <c r="F24" s="107"/>
      <c r="G24" s="107"/>
      <c r="H24" s="108" t="s">
        <v>111</v>
      </c>
      <c r="I24" s="108" t="s">
        <v>110</v>
      </c>
      <c r="J24" s="107"/>
      <c r="K24" s="107"/>
      <c r="L24" s="107"/>
      <c r="M24" s="107"/>
      <c r="N24" s="107"/>
      <c r="O24" s="107"/>
      <c r="P24" s="107"/>
      <c r="Q24" s="18"/>
      <c r="R24" s="15"/>
      <c r="S24" s="15"/>
      <c r="T24" s="15"/>
      <c r="U24" s="15"/>
      <c r="V24" s="15"/>
      <c r="W24" s="15"/>
      <c r="X24" s="15"/>
      <c r="Y24" s="15"/>
      <c r="Z24" s="60"/>
      <c r="AA24" s="15"/>
      <c r="AB24" s="15"/>
      <c r="AC24" s="15"/>
      <c r="AD24" s="15"/>
      <c r="AE24" s="15"/>
      <c r="AF24" s="15"/>
      <c r="AG24" s="15"/>
      <c r="AH24" s="15"/>
    </row>
    <row r="25" spans="1:34" ht="16.5" customHeight="1">
      <c r="A25" s="18"/>
      <c r="B25" s="61"/>
      <c r="C25" s="61"/>
      <c r="D25" s="109" t="s">
        <v>92</v>
      </c>
      <c r="E25" s="679">
        <f>SUM(J22+M22)</f>
        <v>0</v>
      </c>
      <c r="F25" s="680"/>
      <c r="G25" s="681"/>
      <c r="H25" s="110" t="str">
        <f>"(1)"</f>
        <v>(1)</v>
      </c>
      <c r="I25" s="15"/>
      <c r="J25" s="682" t="s">
        <v>93</v>
      </c>
      <c r="K25" s="677"/>
      <c r="L25" s="677"/>
      <c r="M25" s="679">
        <f>SUM(K22+N22)</f>
        <v>0</v>
      </c>
      <c r="N25" s="680"/>
      <c r="O25" s="681"/>
      <c r="P25" s="110" t="str">
        <f>"(2)"</f>
        <v>(2)</v>
      </c>
      <c r="Q25" s="18"/>
      <c r="R25" s="111"/>
      <c r="S25" s="676" t="s">
        <v>61</v>
      </c>
      <c r="T25" s="677"/>
      <c r="U25" s="678"/>
      <c r="V25" s="674">
        <f>SUM(R22:Y22)</f>
        <v>0</v>
      </c>
      <c r="W25" s="675"/>
      <c r="X25" s="110" t="str">
        <f>"(3)"</f>
        <v>(3)</v>
      </c>
      <c r="Y25" s="110" t="str">
        <f>"(3)"</f>
        <v>(3)</v>
      </c>
      <c r="Z25" s="112"/>
      <c r="AA25" s="113"/>
      <c r="AB25" s="682" t="s">
        <v>62</v>
      </c>
      <c r="AC25" s="677"/>
      <c r="AD25" s="683"/>
      <c r="AE25" s="674">
        <f>SUM(AA22:AG22)</f>
        <v>0</v>
      </c>
      <c r="AF25" s="675"/>
      <c r="AG25" s="110" t="str">
        <f>"(4)"</f>
        <v>(4)</v>
      </c>
      <c r="AH25" s="15"/>
    </row>
    <row r="26" spans="1:34" ht="15" hidden="1" customHeight="1">
      <c r="A26" s="18"/>
      <c r="B26" s="114"/>
      <c r="C26" s="114"/>
      <c r="D26" s="259">
        <f>'14'!D26+IF(G7&lt;&gt;0,J7,0)-IF(G7&lt;&gt;0,K7,0)+IF(G8&lt;&gt;0,J8,0)-IF(G8&lt;&gt;0,K8,0)+IF(G9&lt;&gt;0,J9,0)-IF(G9&lt;&gt;0,K9,0)+IF(G10&lt;&gt;0,J10,0)-IF(G10&lt;&gt;0,K10,0)+IF(G11&lt;&gt;0,J11,0)-IF(G11&lt;&gt;0,K11,0)+IF(G12&lt;&gt;0,J12,0)-IF(G12&lt;&gt;0,K12,0)+IF(G13&lt;&gt;0,J13,0)-IF(G13&lt;&gt;0,K13,0)+IF(G14&lt;&gt;0,J14,0)-IF(G14&lt;&gt;0,K14,0)+IF(G15&lt;&gt;0,J15,0)-IF(G15&lt;&gt;0,K15,0)+IF(G16&lt;&gt;0,J16,0)-IF(G16&lt;&gt;0,K16,0)+IF(G17&lt;&gt;0,J17,0)-IF(G17&lt;&gt;0,K17,0)+IF(G18&lt;&gt;0,J18,0)-IF(G18&lt;&gt;0,K18,0)+IF(G19&lt;&gt;0,J19,0)-IF(G19&lt;&gt;0,K19,0)+IF(G20&lt;&gt;0,J20,0)-IF(G20&lt;&gt;0,K20,0)+IF(G21&lt;&gt;0,J21,0)-IF(G21&lt;&gt;0,K21,0)</f>
        <v>0</v>
      </c>
      <c r="E26" s="684" t="s">
        <v>94</v>
      </c>
      <c r="F26" s="684"/>
      <c r="G26" s="684"/>
      <c r="H26" s="116"/>
      <c r="I26" s="116"/>
      <c r="J26" s="15"/>
      <c r="K26" s="15"/>
      <c r="L26" s="15"/>
      <c r="M26" s="684" t="s">
        <v>95</v>
      </c>
      <c r="N26" s="684"/>
      <c r="O26" s="684"/>
      <c r="P26" s="117"/>
      <c r="Q26" s="18"/>
      <c r="R26" s="18"/>
      <c r="S26" s="18"/>
      <c r="T26" s="118"/>
      <c r="U26" s="118"/>
      <c r="V26" s="685" t="s">
        <v>330</v>
      </c>
      <c r="W26" s="685"/>
      <c r="X26" s="381"/>
      <c r="Y26" s="15"/>
      <c r="Z26" s="119"/>
      <c r="AA26" s="18"/>
      <c r="AB26" s="18"/>
      <c r="AC26" s="18"/>
      <c r="AD26" s="18"/>
      <c r="AE26" s="684" t="s">
        <v>331</v>
      </c>
      <c r="AF26" s="684"/>
      <c r="AG26" s="15"/>
      <c r="AH26" s="15"/>
    </row>
    <row r="27" spans="1:34" ht="15.75" hidden="1">
      <c r="A27" s="15"/>
      <c r="B27" s="713" t="s">
        <v>267</v>
      </c>
      <c r="C27" s="713"/>
      <c r="D27" s="260" t="s">
        <v>361</v>
      </c>
      <c r="E27" s="711">
        <f>'16&gt;'!E27</f>
        <v>0</v>
      </c>
      <c r="F27" s="712"/>
      <c r="G27" s="712"/>
      <c r="H27" s="735" t="s">
        <v>112</v>
      </c>
      <c r="I27" s="735"/>
      <c r="J27" s="15"/>
      <c r="K27" s="121" t="str">
        <f>"(1)-(2)+(5)"</f>
        <v>(1)-(2)+(5)</v>
      </c>
      <c r="L27" s="672">
        <f>E25-M25+I22</f>
        <v>0</v>
      </c>
      <c r="M27" s="672"/>
      <c r="N27" s="672">
        <f>V25-AE25+H22</f>
        <v>0</v>
      </c>
      <c r="O27" s="672"/>
      <c r="P27" s="110" t="str">
        <f>"(3)-(4)+(6)"</f>
        <v>(3)-(4)+(6)</v>
      </c>
      <c r="Q27" s="15"/>
      <c r="R27" s="15"/>
      <c r="S27" s="15"/>
      <c r="T27" s="15"/>
      <c r="U27" s="110"/>
      <c r="V27" s="15"/>
      <c r="W27" s="15"/>
      <c r="X27" s="15"/>
      <c r="Y27" s="15"/>
      <c r="Z27" s="60"/>
      <c r="AA27" s="15"/>
      <c r="AB27" s="15"/>
      <c r="AC27" s="15"/>
      <c r="AD27" s="110"/>
      <c r="AE27" s="15"/>
      <c r="AF27" s="15"/>
      <c r="AG27" s="417" t="s">
        <v>270</v>
      </c>
      <c r="AH27" s="15"/>
    </row>
    <row r="28" spans="1:34">
      <c r="Z28" s="12"/>
      <c r="AH28" s="15"/>
    </row>
  </sheetData>
  <sheetProtection password="CD4D" sheet="1" selectLockedCells="1"/>
  <mergeCells count="46">
    <mergeCell ref="B22:C22"/>
    <mergeCell ref="E27:G27"/>
    <mergeCell ref="L27:M27"/>
    <mergeCell ref="N27:O27"/>
    <mergeCell ref="H27:I27"/>
    <mergeCell ref="E13:F13"/>
    <mergeCell ref="E14:F14"/>
    <mergeCell ref="E16:F16"/>
    <mergeCell ref="E17:F17"/>
    <mergeCell ref="E18:F18"/>
    <mergeCell ref="E26:G26"/>
    <mergeCell ref="Z3:Z6"/>
    <mergeCell ref="B27:C27"/>
    <mergeCell ref="E9:F9"/>
    <mergeCell ref="E10:F10"/>
    <mergeCell ref="H2:I3"/>
    <mergeCell ref="D2:D3"/>
    <mergeCell ref="E11:F11"/>
    <mergeCell ref="E12:F12"/>
    <mergeCell ref="P2:P3"/>
    <mergeCell ref="E19:F19"/>
    <mergeCell ref="E8:F8"/>
    <mergeCell ref="E2:F3"/>
    <mergeCell ref="G2:G3"/>
    <mergeCell ref="E15:F15"/>
    <mergeCell ref="E7:F7"/>
    <mergeCell ref="AE25:AF25"/>
    <mergeCell ref="M2:O3"/>
    <mergeCell ref="E5:F5"/>
    <mergeCell ref="E20:F20"/>
    <mergeCell ref="E21:F21"/>
    <mergeCell ref="M26:O26"/>
    <mergeCell ref="V26:W26"/>
    <mergeCell ref="AE26:AF26"/>
    <mergeCell ref="E25:G25"/>
    <mergeCell ref="J25:L25"/>
    <mergeCell ref="M25:O25"/>
    <mergeCell ref="V25:W25"/>
    <mergeCell ref="AB25:AD25"/>
    <mergeCell ref="S25:U25"/>
    <mergeCell ref="J2:L3"/>
    <mergeCell ref="E4:F4"/>
    <mergeCell ref="D6:G6"/>
    <mergeCell ref="B4:D4"/>
    <mergeCell ref="B2:B3"/>
    <mergeCell ref="C2:C3"/>
  </mergeCells>
  <phoneticPr fontId="0" type="noConversion"/>
  <pageMargins left="0.19685039370078741" right="0.19685039370078741" top="0.39370078740157483" bottom="0.39370078740157483" header="0" footer="0"/>
  <pageSetup paperSize="9" firstPageNumber="0" orientation="landscape" cellComments="asDisplayed" horizontalDpi="300" verticalDpi="300" r:id="rId1"/>
  <headerFooter alignWithMargins="0"/>
  <drawing r:id="rId2"/>
  <legacyDrawing r:id="rId3"/>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9503E6-DCDD-4CA0-96C9-6581C6095E48}">
  <sheetPr codeName="Feuil18"/>
  <dimension ref="A1:AH28"/>
  <sheetViews>
    <sheetView showGridLines="0" zoomScaleNormal="100" workbookViewId="0">
      <pane xSplit="4" topLeftCell="E1" activePane="topRight" state="frozen"/>
      <selection pane="topRight" activeCell="R10" sqref="R10"/>
    </sheetView>
  </sheetViews>
  <sheetFormatPr baseColWidth="10" defaultRowHeight="12.75"/>
  <cols>
    <col min="1" max="1" width="2.7109375" style="2" customWidth="1"/>
    <col min="2" max="2" width="3.42578125" style="2" customWidth="1"/>
    <col min="3" max="3" width="5.85546875" style="2" customWidth="1"/>
    <col min="4" max="4" width="34.7109375" style="2" customWidth="1"/>
    <col min="5" max="5" width="4.28515625" style="2" customWidth="1"/>
    <col min="6" max="6" width="3.85546875" style="2" customWidth="1"/>
    <col min="7" max="7" width="7.85546875" style="2" customWidth="1"/>
    <col min="8" max="9" width="8" style="2" customWidth="1"/>
    <col min="10" max="11" width="9.42578125" style="2" customWidth="1"/>
    <col min="12" max="12" width="9.7109375" style="2" customWidth="1"/>
    <col min="13" max="14" width="9" style="2" customWidth="1"/>
    <col min="15" max="16" width="9.7109375" style="2" customWidth="1"/>
    <col min="17" max="17" width="2.7109375" style="2" customWidth="1"/>
    <col min="18" max="24" width="10" style="2" customWidth="1"/>
    <col min="25" max="25" width="8.85546875" style="2" hidden="1" customWidth="1"/>
    <col min="26" max="26" width="2.7109375" style="2" customWidth="1"/>
    <col min="27" max="33" width="10" style="2" customWidth="1"/>
    <col min="34" max="34" width="3.7109375" style="2" customWidth="1"/>
    <col min="35" max="16384" width="11.42578125" style="2"/>
  </cols>
  <sheetData>
    <row r="1" spans="1:34" ht="6" customHeight="1" thickBot="1">
      <c r="A1" s="15"/>
      <c r="B1" s="15"/>
      <c r="C1" s="15"/>
      <c r="D1" s="15"/>
      <c r="E1" s="15"/>
      <c r="F1" s="15"/>
      <c r="G1" s="15"/>
      <c r="H1" s="15"/>
      <c r="I1" s="15"/>
      <c r="J1" s="15"/>
      <c r="K1" s="15"/>
      <c r="L1" s="15"/>
      <c r="M1" s="15"/>
      <c r="N1" s="15"/>
      <c r="O1" s="15"/>
      <c r="P1" s="15"/>
      <c r="Q1" s="15"/>
      <c r="R1" s="15"/>
      <c r="S1" s="15"/>
      <c r="T1" s="15"/>
      <c r="U1" s="15"/>
      <c r="V1" s="15"/>
      <c r="W1" s="15"/>
      <c r="X1" s="15"/>
      <c r="Y1" s="15"/>
      <c r="Z1" s="60"/>
      <c r="AA1" s="15"/>
      <c r="AB1" s="15"/>
      <c r="AC1" s="15"/>
      <c r="AD1" s="15"/>
      <c r="AE1" s="15"/>
      <c r="AF1" s="15"/>
      <c r="AG1" s="15"/>
      <c r="AH1" s="15"/>
    </row>
    <row r="2" spans="1:34" ht="18.75" customHeight="1" thickTop="1">
      <c r="A2" s="17"/>
      <c r="B2" s="724" t="s">
        <v>0</v>
      </c>
      <c r="C2" s="702" t="s">
        <v>1</v>
      </c>
      <c r="D2" s="691" t="s">
        <v>2</v>
      </c>
      <c r="E2" s="690" t="s">
        <v>60</v>
      </c>
      <c r="F2" s="691"/>
      <c r="G2" s="705" t="s">
        <v>355</v>
      </c>
      <c r="H2" s="704" t="s">
        <v>3</v>
      </c>
      <c r="I2" s="705"/>
      <c r="J2" s="704" t="s">
        <v>354</v>
      </c>
      <c r="K2" s="695"/>
      <c r="L2" s="696"/>
      <c r="M2" s="694" t="s">
        <v>4</v>
      </c>
      <c r="N2" s="695"/>
      <c r="O2" s="696"/>
      <c r="P2" s="686" t="s">
        <v>455</v>
      </c>
      <c r="Q2" s="18"/>
      <c r="R2" s="19">
        <v>7070</v>
      </c>
      <c r="S2" s="20">
        <v>7080</v>
      </c>
      <c r="T2" s="20">
        <v>7410</v>
      </c>
      <c r="U2" s="20">
        <v>7551</v>
      </c>
      <c r="V2" s="20">
        <v>75511</v>
      </c>
      <c r="W2" s="20">
        <v>7562</v>
      </c>
      <c r="X2" s="21">
        <v>7700</v>
      </c>
      <c r="Y2" s="473">
        <v>7700</v>
      </c>
      <c r="Z2" s="61"/>
      <c r="AA2" s="19">
        <v>6070</v>
      </c>
      <c r="AB2" s="20">
        <v>61681</v>
      </c>
      <c r="AC2" s="20">
        <v>6181</v>
      </c>
      <c r="AD2" s="20">
        <v>6270</v>
      </c>
      <c r="AE2" s="20">
        <v>6586</v>
      </c>
      <c r="AF2" s="20">
        <v>6700</v>
      </c>
      <c r="AG2" s="21">
        <v>6800</v>
      </c>
      <c r="AH2" s="15"/>
    </row>
    <row r="3" spans="1:34" ht="42" customHeight="1">
      <c r="A3" s="17"/>
      <c r="B3" s="725"/>
      <c r="C3" s="703"/>
      <c r="D3" s="693"/>
      <c r="E3" s="692"/>
      <c r="F3" s="693"/>
      <c r="G3" s="707"/>
      <c r="H3" s="706"/>
      <c r="I3" s="707"/>
      <c r="J3" s="706"/>
      <c r="K3" s="698"/>
      <c r="L3" s="699"/>
      <c r="M3" s="697"/>
      <c r="N3" s="698"/>
      <c r="O3" s="699"/>
      <c r="P3" s="687"/>
      <c r="Q3" s="18"/>
      <c r="R3" s="22" t="s">
        <v>468</v>
      </c>
      <c r="S3" s="23" t="s">
        <v>374</v>
      </c>
      <c r="T3" s="23" t="s">
        <v>72</v>
      </c>
      <c r="U3" s="23" t="s">
        <v>449</v>
      </c>
      <c r="V3" s="23" t="s">
        <v>444</v>
      </c>
      <c r="W3" s="23" t="s">
        <v>452</v>
      </c>
      <c r="X3" s="24" t="s">
        <v>75</v>
      </c>
      <c r="Y3" s="474" t="s">
        <v>39</v>
      </c>
      <c r="Z3" s="726" t="s">
        <v>113</v>
      </c>
      <c r="AA3" s="22" t="s">
        <v>67</v>
      </c>
      <c r="AB3" s="382" t="s">
        <v>73</v>
      </c>
      <c r="AC3" s="23" t="s">
        <v>69</v>
      </c>
      <c r="AD3" s="23" t="s">
        <v>445</v>
      </c>
      <c r="AE3" s="23" t="s">
        <v>71</v>
      </c>
      <c r="AF3" s="23" t="s">
        <v>40</v>
      </c>
      <c r="AG3" s="24" t="s">
        <v>363</v>
      </c>
      <c r="AH3" s="15"/>
    </row>
    <row r="4" spans="1:34" ht="66.75" customHeight="1">
      <c r="A4" s="25"/>
      <c r="B4" s="721" t="str">
        <f>CONCATENATE("Année scolaire : ",Garde!C11)</f>
        <v>Année scolaire : 2026-2027</v>
      </c>
      <c r="C4" s="722"/>
      <c r="D4" s="723"/>
      <c r="E4" s="716" t="s">
        <v>55</v>
      </c>
      <c r="F4" s="717"/>
      <c r="G4" s="26" t="s">
        <v>356</v>
      </c>
      <c r="H4" s="27" t="s">
        <v>457</v>
      </c>
      <c r="I4" s="409" t="s">
        <v>456</v>
      </c>
      <c r="J4" s="28" t="s">
        <v>5</v>
      </c>
      <c r="K4" s="29" t="s">
        <v>6</v>
      </c>
      <c r="L4" s="30" t="s">
        <v>7</v>
      </c>
      <c r="M4" s="28" t="s">
        <v>5</v>
      </c>
      <c r="N4" s="29" t="s">
        <v>6</v>
      </c>
      <c r="O4" s="30" t="s">
        <v>7</v>
      </c>
      <c r="P4" s="31"/>
      <c r="Q4" s="18"/>
      <c r="R4" s="32" t="s">
        <v>458</v>
      </c>
      <c r="S4" s="33" t="s">
        <v>447</v>
      </c>
      <c r="T4" s="33" t="s">
        <v>448</v>
      </c>
      <c r="U4" s="33" t="s">
        <v>450</v>
      </c>
      <c r="V4" s="33" t="s">
        <v>451</v>
      </c>
      <c r="W4" s="33" t="s">
        <v>453</v>
      </c>
      <c r="X4" s="34" t="s">
        <v>454</v>
      </c>
      <c r="Y4" s="475" t="s">
        <v>41</v>
      </c>
      <c r="Z4" s="726"/>
      <c r="AA4" s="32" t="s">
        <v>446</v>
      </c>
      <c r="AB4" s="33" t="s">
        <v>459</v>
      </c>
      <c r="AC4" s="33" t="s">
        <v>460</v>
      </c>
      <c r="AD4" s="33" t="s">
        <v>461</v>
      </c>
      <c r="AE4" s="33" t="s">
        <v>462</v>
      </c>
      <c r="AF4" s="33" t="s">
        <v>463</v>
      </c>
      <c r="AG4" s="34" t="s">
        <v>464</v>
      </c>
      <c r="AH4" s="15"/>
    </row>
    <row r="5" spans="1:34" ht="11.85" customHeight="1" thickBot="1">
      <c r="A5" s="18"/>
      <c r="B5" s="35" t="s">
        <v>8</v>
      </c>
      <c r="C5" s="36" t="s">
        <v>9</v>
      </c>
      <c r="D5" s="37" t="s">
        <v>10</v>
      </c>
      <c r="E5" s="708" t="s">
        <v>11</v>
      </c>
      <c r="F5" s="709"/>
      <c r="G5" s="38" t="s">
        <v>12</v>
      </c>
      <c r="H5" s="39" t="s">
        <v>13</v>
      </c>
      <c r="I5" s="40" t="s">
        <v>14</v>
      </c>
      <c r="J5" s="41" t="s">
        <v>15</v>
      </c>
      <c r="K5" s="42" t="s">
        <v>16</v>
      </c>
      <c r="L5" s="43" t="s">
        <v>17</v>
      </c>
      <c r="M5" s="41" t="s">
        <v>18</v>
      </c>
      <c r="N5" s="42" t="s">
        <v>19</v>
      </c>
      <c r="O5" s="43" t="s">
        <v>20</v>
      </c>
      <c r="P5" s="44" t="s">
        <v>21</v>
      </c>
      <c r="Q5" s="18"/>
      <c r="R5" s="45" t="s">
        <v>57</v>
      </c>
      <c r="S5" s="46" t="s">
        <v>42</v>
      </c>
      <c r="T5" s="46" t="s">
        <v>43</v>
      </c>
      <c r="U5" s="46" t="s">
        <v>44</v>
      </c>
      <c r="V5" s="41" t="s">
        <v>45</v>
      </c>
      <c r="W5" s="41" t="s">
        <v>46</v>
      </c>
      <c r="X5" s="47" t="s">
        <v>47</v>
      </c>
      <c r="Y5" s="476" t="s">
        <v>48</v>
      </c>
      <c r="Z5" s="726"/>
      <c r="AA5" s="45" t="s">
        <v>49</v>
      </c>
      <c r="AB5" s="46" t="s">
        <v>50</v>
      </c>
      <c r="AC5" s="46" t="s">
        <v>51</v>
      </c>
      <c r="AD5" s="46" t="s">
        <v>52</v>
      </c>
      <c r="AE5" s="46" t="s">
        <v>53</v>
      </c>
      <c r="AF5" s="46" t="s">
        <v>54</v>
      </c>
      <c r="AG5" s="47" t="s">
        <v>329</v>
      </c>
      <c r="AH5" s="15"/>
    </row>
    <row r="6" spans="1:34" ht="24" customHeight="1" thickTop="1" thickBot="1">
      <c r="A6" s="18"/>
      <c r="B6" s="48"/>
      <c r="C6" s="49"/>
      <c r="D6" s="718" t="s">
        <v>22</v>
      </c>
      <c r="E6" s="719"/>
      <c r="F6" s="719"/>
      <c r="G6" s="720"/>
      <c r="H6" s="50">
        <f>'15'!H22</f>
        <v>0</v>
      </c>
      <c r="I6" s="51">
        <f>'15'!I22</f>
        <v>0</v>
      </c>
      <c r="J6" s="52">
        <f>'15'!J22</f>
        <v>0</v>
      </c>
      <c r="K6" s="53">
        <f>'15'!K22</f>
        <v>0</v>
      </c>
      <c r="L6" s="418">
        <f>'15'!L22</f>
        <v>0</v>
      </c>
      <c r="M6" s="54">
        <f>'15'!M22</f>
        <v>0</v>
      </c>
      <c r="N6" s="53">
        <f>'15'!N22</f>
        <v>0</v>
      </c>
      <c r="O6" s="419">
        <f>'15'!O22</f>
        <v>0</v>
      </c>
      <c r="P6" s="55">
        <f>SUM(L6+O6)</f>
        <v>0</v>
      </c>
      <c r="Q6" s="18"/>
      <c r="R6" s="261">
        <f>'15'!R22</f>
        <v>0</v>
      </c>
      <c r="S6" s="262">
        <f>'15'!S22</f>
        <v>0</v>
      </c>
      <c r="T6" s="262">
        <f>'15'!T22</f>
        <v>0</v>
      </c>
      <c r="U6" s="262">
        <f>'15'!U22</f>
        <v>0</v>
      </c>
      <c r="V6" s="262">
        <f>'15'!V22</f>
        <v>0</v>
      </c>
      <c r="W6" s="262">
        <f>'15'!W22</f>
        <v>0</v>
      </c>
      <c r="X6" s="263">
        <f>'15'!X22</f>
        <v>0</v>
      </c>
      <c r="Y6" s="51">
        <f>'15'!Y22</f>
        <v>0</v>
      </c>
      <c r="Z6" s="726"/>
      <c r="AA6" s="261">
        <f>'15'!AA22</f>
        <v>0</v>
      </c>
      <c r="AB6" s="262">
        <f>'15'!AB22</f>
        <v>0</v>
      </c>
      <c r="AC6" s="262">
        <f>'15'!AC22</f>
        <v>0</v>
      </c>
      <c r="AD6" s="262">
        <f>'15'!AD22</f>
        <v>0</v>
      </c>
      <c r="AE6" s="262">
        <f>'15'!AE22</f>
        <v>0</v>
      </c>
      <c r="AF6" s="262">
        <f>'15'!AF22</f>
        <v>0</v>
      </c>
      <c r="AG6" s="263">
        <f>'15'!AG22</f>
        <v>0</v>
      </c>
      <c r="AH6" s="15"/>
    </row>
    <row r="7" spans="1:34" ht="23.1" customHeight="1" thickTop="1">
      <c r="A7" s="63" t="s">
        <v>23</v>
      </c>
      <c r="B7" s="64">
        <f>'15'!B21+1</f>
        <v>226</v>
      </c>
      <c r="C7" s="521"/>
      <c r="D7" s="122"/>
      <c r="E7" s="733"/>
      <c r="F7" s="734"/>
      <c r="G7" s="123"/>
      <c r="H7" s="124"/>
      <c r="I7" s="125"/>
      <c r="J7" s="126"/>
      <c r="K7" s="127"/>
      <c r="L7" s="72">
        <f t="shared" ref="L7:L21" si="0">L6+J7-K7</f>
        <v>0</v>
      </c>
      <c r="M7" s="133"/>
      <c r="N7" s="127"/>
      <c r="O7" s="74">
        <f t="shared" ref="O7:O21" si="1">O6+M7-N7</f>
        <v>0</v>
      </c>
      <c r="P7" s="75">
        <f t="shared" ref="P7:P21" si="2">L7+O7</f>
        <v>0</v>
      </c>
      <c r="Q7" s="63" t="s">
        <v>23</v>
      </c>
      <c r="R7" s="264"/>
      <c r="S7" s="265"/>
      <c r="T7" s="265"/>
      <c r="U7" s="265"/>
      <c r="V7" s="265"/>
      <c r="W7" s="265"/>
      <c r="X7" s="266"/>
      <c r="Y7" s="125"/>
      <c r="Z7" s="79" t="str">
        <f t="shared" ref="Z7:Z21" si="3">IF(H7+I7+J7+K7+M7+N7=0," ",IF(OR(AND(H7&lt;&gt;0,I7=0,J7+M7+SUM(AA7:AG7)=H7),AND(I7&lt;&gt;0,H7=0,K7+N7=I7),AND(H7=0,I7=0,K7+N7&lt;&gt;0,K7+N7=SUM(AA7:AG7)),AND(H7=0,I7=0,J7+M7&lt;&gt;0,J7+M7=SUM(R7:Y7)),AND(H7=0,I7=0,M7=0,N7&lt;&gt;0,N7=J7),AND(H7=0,I7=0,M7&lt;&gt;0,N7=0,M7=K7)),"ok","??"))</f>
        <v xml:space="preserve"> </v>
      </c>
      <c r="AA7" s="264"/>
      <c r="AB7" s="265"/>
      <c r="AC7" s="265"/>
      <c r="AD7" s="265"/>
      <c r="AE7" s="265"/>
      <c r="AF7" s="265"/>
      <c r="AG7" s="266"/>
      <c r="AH7" s="15"/>
    </row>
    <row r="8" spans="1:34" ht="23.1" customHeight="1">
      <c r="A8" s="63" t="s">
        <v>24</v>
      </c>
      <c r="B8" s="64">
        <f>B7+1</f>
        <v>227</v>
      </c>
      <c r="C8" s="521"/>
      <c r="D8" s="128"/>
      <c r="E8" s="729"/>
      <c r="F8" s="730"/>
      <c r="G8" s="129"/>
      <c r="H8" s="124"/>
      <c r="I8" s="125"/>
      <c r="J8" s="126"/>
      <c r="K8" s="127"/>
      <c r="L8" s="72">
        <f t="shared" si="0"/>
        <v>0</v>
      </c>
      <c r="M8" s="133"/>
      <c r="N8" s="127"/>
      <c r="O8" s="74">
        <f t="shared" si="1"/>
        <v>0</v>
      </c>
      <c r="P8" s="75">
        <f t="shared" si="2"/>
        <v>0</v>
      </c>
      <c r="Q8" s="63" t="s">
        <v>24</v>
      </c>
      <c r="R8" s="267"/>
      <c r="S8" s="268"/>
      <c r="T8" s="269"/>
      <c r="U8" s="269"/>
      <c r="V8" s="269"/>
      <c r="W8" s="270"/>
      <c r="X8" s="273"/>
      <c r="Y8" s="125"/>
      <c r="Z8" s="79" t="str">
        <f t="shared" si="3"/>
        <v xml:space="preserve"> </v>
      </c>
      <c r="AA8" s="267"/>
      <c r="AB8" s="269"/>
      <c r="AC8" s="269"/>
      <c r="AD8" s="269"/>
      <c r="AE8" s="269"/>
      <c r="AF8" s="269"/>
      <c r="AG8" s="273"/>
      <c r="AH8" s="15"/>
    </row>
    <row r="9" spans="1:34" ht="23.1" customHeight="1">
      <c r="A9" s="63" t="s">
        <v>25</v>
      </c>
      <c r="B9" s="64">
        <f t="shared" ref="B9:B21" si="4">B8+1</f>
        <v>228</v>
      </c>
      <c r="C9" s="521"/>
      <c r="D9" s="128"/>
      <c r="E9" s="729"/>
      <c r="F9" s="730"/>
      <c r="G9" s="123"/>
      <c r="H9" s="124"/>
      <c r="I9" s="125"/>
      <c r="J9" s="126"/>
      <c r="K9" s="127"/>
      <c r="L9" s="72">
        <f t="shared" si="0"/>
        <v>0</v>
      </c>
      <c r="M9" s="133"/>
      <c r="N9" s="127"/>
      <c r="O9" s="74">
        <f t="shared" si="1"/>
        <v>0</v>
      </c>
      <c r="P9" s="75">
        <f t="shared" si="2"/>
        <v>0</v>
      </c>
      <c r="Q9" s="63" t="s">
        <v>25</v>
      </c>
      <c r="R9" s="264"/>
      <c r="S9" s="271"/>
      <c r="T9" s="265"/>
      <c r="U9" s="265"/>
      <c r="V9" s="265"/>
      <c r="W9" s="133"/>
      <c r="X9" s="266"/>
      <c r="Y9" s="125"/>
      <c r="Z9" s="79" t="str">
        <f t="shared" si="3"/>
        <v xml:space="preserve"> </v>
      </c>
      <c r="AA9" s="264"/>
      <c r="AB9" s="265"/>
      <c r="AC9" s="265"/>
      <c r="AD9" s="265"/>
      <c r="AE9" s="265"/>
      <c r="AF9" s="265"/>
      <c r="AG9" s="266"/>
      <c r="AH9" s="15"/>
    </row>
    <row r="10" spans="1:34" ht="23.1" customHeight="1">
      <c r="A10" s="63" t="s">
        <v>26</v>
      </c>
      <c r="B10" s="64">
        <f t="shared" si="4"/>
        <v>229</v>
      </c>
      <c r="C10" s="521"/>
      <c r="D10" s="128"/>
      <c r="E10" s="729"/>
      <c r="F10" s="730"/>
      <c r="G10" s="129"/>
      <c r="H10" s="124"/>
      <c r="I10" s="125"/>
      <c r="J10" s="126"/>
      <c r="K10" s="127"/>
      <c r="L10" s="72">
        <f t="shared" si="0"/>
        <v>0</v>
      </c>
      <c r="M10" s="133"/>
      <c r="N10" s="127"/>
      <c r="O10" s="74">
        <f t="shared" si="1"/>
        <v>0</v>
      </c>
      <c r="P10" s="75">
        <f t="shared" si="2"/>
        <v>0</v>
      </c>
      <c r="Q10" s="63" t="s">
        <v>26</v>
      </c>
      <c r="R10" s="264"/>
      <c r="S10" s="271"/>
      <c r="T10" s="265"/>
      <c r="U10" s="265"/>
      <c r="V10" s="265"/>
      <c r="W10" s="133"/>
      <c r="X10" s="266"/>
      <c r="Y10" s="125"/>
      <c r="Z10" s="79" t="str">
        <f t="shared" si="3"/>
        <v xml:space="preserve"> </v>
      </c>
      <c r="AA10" s="264"/>
      <c r="AB10" s="265"/>
      <c r="AC10" s="265"/>
      <c r="AD10" s="265"/>
      <c r="AE10" s="265"/>
      <c r="AF10" s="265"/>
      <c r="AG10" s="266"/>
      <c r="AH10" s="15"/>
    </row>
    <row r="11" spans="1:34" ht="23.1" customHeight="1">
      <c r="A11" s="63" t="s">
        <v>27</v>
      </c>
      <c r="B11" s="64">
        <f t="shared" si="4"/>
        <v>230</v>
      </c>
      <c r="C11" s="521"/>
      <c r="D11" s="128"/>
      <c r="E11" s="729"/>
      <c r="F11" s="730"/>
      <c r="G11" s="123"/>
      <c r="H11" s="124"/>
      <c r="I11" s="125"/>
      <c r="J11" s="126"/>
      <c r="K11" s="127"/>
      <c r="L11" s="72">
        <f t="shared" si="0"/>
        <v>0</v>
      </c>
      <c r="M11" s="133"/>
      <c r="N11" s="127"/>
      <c r="O11" s="74">
        <f t="shared" si="1"/>
        <v>0</v>
      </c>
      <c r="P11" s="75">
        <f t="shared" si="2"/>
        <v>0</v>
      </c>
      <c r="Q11" s="63" t="s">
        <v>27</v>
      </c>
      <c r="R11" s="264"/>
      <c r="S11" s="271"/>
      <c r="T11" s="265"/>
      <c r="U11" s="265"/>
      <c r="V11" s="265"/>
      <c r="W11" s="133"/>
      <c r="X11" s="266"/>
      <c r="Y11" s="125"/>
      <c r="Z11" s="79" t="str">
        <f t="shared" si="3"/>
        <v xml:space="preserve"> </v>
      </c>
      <c r="AA11" s="264"/>
      <c r="AB11" s="265"/>
      <c r="AC11" s="265"/>
      <c r="AD11" s="265"/>
      <c r="AE11" s="265"/>
      <c r="AF11" s="265"/>
      <c r="AG11" s="266"/>
      <c r="AH11" s="15"/>
    </row>
    <row r="12" spans="1:34" ht="23.1" customHeight="1">
      <c r="A12" s="63" t="s">
        <v>28</v>
      </c>
      <c r="B12" s="64">
        <f t="shared" si="4"/>
        <v>231</v>
      </c>
      <c r="C12" s="521"/>
      <c r="D12" s="130"/>
      <c r="E12" s="729"/>
      <c r="F12" s="730"/>
      <c r="G12" s="131"/>
      <c r="H12" s="124"/>
      <c r="I12" s="125"/>
      <c r="J12" s="126"/>
      <c r="K12" s="127"/>
      <c r="L12" s="72">
        <f t="shared" si="0"/>
        <v>0</v>
      </c>
      <c r="M12" s="133"/>
      <c r="N12" s="127"/>
      <c r="O12" s="74">
        <f t="shared" si="1"/>
        <v>0</v>
      </c>
      <c r="P12" s="75">
        <f t="shared" si="2"/>
        <v>0</v>
      </c>
      <c r="Q12" s="63" t="s">
        <v>28</v>
      </c>
      <c r="R12" s="264"/>
      <c r="S12" s="271"/>
      <c r="T12" s="265"/>
      <c r="U12" s="265"/>
      <c r="V12" s="265"/>
      <c r="W12" s="133"/>
      <c r="X12" s="266"/>
      <c r="Y12" s="125"/>
      <c r="Z12" s="79" t="str">
        <f t="shared" si="3"/>
        <v xml:space="preserve"> </v>
      </c>
      <c r="AA12" s="264"/>
      <c r="AB12" s="265"/>
      <c r="AC12" s="265"/>
      <c r="AD12" s="265"/>
      <c r="AE12" s="265"/>
      <c r="AF12" s="265"/>
      <c r="AG12" s="266"/>
      <c r="AH12" s="15"/>
    </row>
    <row r="13" spans="1:34" ht="23.1" customHeight="1">
      <c r="A13" s="63" t="s">
        <v>29</v>
      </c>
      <c r="B13" s="64">
        <f t="shared" si="4"/>
        <v>232</v>
      </c>
      <c r="C13" s="521"/>
      <c r="D13" s="128"/>
      <c r="E13" s="729"/>
      <c r="F13" s="730"/>
      <c r="G13" s="123"/>
      <c r="H13" s="124"/>
      <c r="I13" s="125"/>
      <c r="J13" s="126"/>
      <c r="K13" s="127"/>
      <c r="L13" s="72">
        <f t="shared" si="0"/>
        <v>0</v>
      </c>
      <c r="M13" s="133"/>
      <c r="N13" s="127"/>
      <c r="O13" s="74">
        <f t="shared" si="1"/>
        <v>0</v>
      </c>
      <c r="P13" s="75">
        <f t="shared" si="2"/>
        <v>0</v>
      </c>
      <c r="Q13" s="63" t="s">
        <v>29</v>
      </c>
      <c r="R13" s="264"/>
      <c r="S13" s="271"/>
      <c r="T13" s="265"/>
      <c r="U13" s="265"/>
      <c r="V13" s="265"/>
      <c r="W13" s="133"/>
      <c r="X13" s="266"/>
      <c r="Y13" s="125"/>
      <c r="Z13" s="79" t="str">
        <f t="shared" si="3"/>
        <v xml:space="preserve"> </v>
      </c>
      <c r="AA13" s="264"/>
      <c r="AB13" s="265"/>
      <c r="AC13" s="265"/>
      <c r="AD13" s="265"/>
      <c r="AE13" s="265"/>
      <c r="AF13" s="265"/>
      <c r="AG13" s="266"/>
      <c r="AH13" s="15"/>
    </row>
    <row r="14" spans="1:34" ht="23.1" customHeight="1">
      <c r="A14" s="63" t="s">
        <v>30</v>
      </c>
      <c r="B14" s="64">
        <f t="shared" si="4"/>
        <v>233</v>
      </c>
      <c r="C14" s="521"/>
      <c r="D14" s="128"/>
      <c r="E14" s="729"/>
      <c r="F14" s="730"/>
      <c r="G14" s="131"/>
      <c r="H14" s="124"/>
      <c r="I14" s="125"/>
      <c r="J14" s="126"/>
      <c r="K14" s="127"/>
      <c r="L14" s="72">
        <f t="shared" si="0"/>
        <v>0</v>
      </c>
      <c r="M14" s="133"/>
      <c r="N14" s="127"/>
      <c r="O14" s="74">
        <f t="shared" si="1"/>
        <v>0</v>
      </c>
      <c r="P14" s="75">
        <f t="shared" si="2"/>
        <v>0</v>
      </c>
      <c r="Q14" s="63" t="s">
        <v>30</v>
      </c>
      <c r="R14" s="264"/>
      <c r="S14" s="271"/>
      <c r="T14" s="265"/>
      <c r="U14" s="265"/>
      <c r="V14" s="265"/>
      <c r="W14" s="133"/>
      <c r="X14" s="266"/>
      <c r="Y14" s="125"/>
      <c r="Z14" s="79" t="str">
        <f t="shared" si="3"/>
        <v xml:space="preserve"> </v>
      </c>
      <c r="AA14" s="264"/>
      <c r="AB14" s="265"/>
      <c r="AC14" s="265"/>
      <c r="AD14" s="265"/>
      <c r="AE14" s="265"/>
      <c r="AF14" s="265"/>
      <c r="AG14" s="266"/>
      <c r="AH14" s="15"/>
    </row>
    <row r="15" spans="1:34" ht="23.1" customHeight="1">
      <c r="A15" s="63" t="s">
        <v>31</v>
      </c>
      <c r="B15" s="64">
        <f t="shared" si="4"/>
        <v>234</v>
      </c>
      <c r="C15" s="521"/>
      <c r="D15" s="128"/>
      <c r="E15" s="729"/>
      <c r="F15" s="730"/>
      <c r="G15" s="123"/>
      <c r="H15" s="124"/>
      <c r="I15" s="125"/>
      <c r="J15" s="126"/>
      <c r="K15" s="127"/>
      <c r="L15" s="72">
        <f t="shared" si="0"/>
        <v>0</v>
      </c>
      <c r="M15" s="133"/>
      <c r="N15" s="127"/>
      <c r="O15" s="74">
        <f t="shared" si="1"/>
        <v>0</v>
      </c>
      <c r="P15" s="75">
        <f t="shared" si="2"/>
        <v>0</v>
      </c>
      <c r="Q15" s="63" t="s">
        <v>31</v>
      </c>
      <c r="R15" s="264"/>
      <c r="S15" s="271"/>
      <c r="T15" s="265"/>
      <c r="U15" s="265"/>
      <c r="V15" s="265"/>
      <c r="W15" s="133"/>
      <c r="X15" s="266"/>
      <c r="Y15" s="125"/>
      <c r="Z15" s="79" t="str">
        <f t="shared" si="3"/>
        <v xml:space="preserve"> </v>
      </c>
      <c r="AA15" s="264"/>
      <c r="AB15" s="265"/>
      <c r="AC15" s="265"/>
      <c r="AD15" s="265"/>
      <c r="AE15" s="265"/>
      <c r="AF15" s="265"/>
      <c r="AG15" s="266"/>
      <c r="AH15" s="15"/>
    </row>
    <row r="16" spans="1:34" ht="23.1" customHeight="1">
      <c r="A16" s="63" t="s">
        <v>32</v>
      </c>
      <c r="B16" s="64">
        <f t="shared" si="4"/>
        <v>235</v>
      </c>
      <c r="C16" s="521"/>
      <c r="D16" s="128"/>
      <c r="E16" s="729"/>
      <c r="F16" s="730"/>
      <c r="G16" s="131"/>
      <c r="H16" s="124"/>
      <c r="I16" s="125"/>
      <c r="J16" s="126"/>
      <c r="K16" s="127"/>
      <c r="L16" s="72">
        <f t="shared" si="0"/>
        <v>0</v>
      </c>
      <c r="M16" s="133"/>
      <c r="N16" s="127"/>
      <c r="O16" s="74">
        <f t="shared" si="1"/>
        <v>0</v>
      </c>
      <c r="P16" s="75">
        <f t="shared" si="2"/>
        <v>0</v>
      </c>
      <c r="Q16" s="63" t="s">
        <v>32</v>
      </c>
      <c r="R16" s="264"/>
      <c r="S16" s="271"/>
      <c r="T16" s="265"/>
      <c r="U16" s="265"/>
      <c r="V16" s="265"/>
      <c r="W16" s="133"/>
      <c r="X16" s="266"/>
      <c r="Y16" s="125"/>
      <c r="Z16" s="79" t="str">
        <f t="shared" si="3"/>
        <v xml:space="preserve"> </v>
      </c>
      <c r="AA16" s="264"/>
      <c r="AB16" s="265"/>
      <c r="AC16" s="265"/>
      <c r="AD16" s="265"/>
      <c r="AE16" s="265"/>
      <c r="AF16" s="265"/>
      <c r="AG16" s="266"/>
      <c r="AH16" s="15"/>
    </row>
    <row r="17" spans="1:34" ht="23.1" customHeight="1">
      <c r="A17" s="63" t="s">
        <v>33</v>
      </c>
      <c r="B17" s="64">
        <f t="shared" si="4"/>
        <v>236</v>
      </c>
      <c r="C17" s="521"/>
      <c r="D17" s="128"/>
      <c r="E17" s="729"/>
      <c r="F17" s="730"/>
      <c r="G17" s="123"/>
      <c r="H17" s="124"/>
      <c r="I17" s="125"/>
      <c r="J17" s="126"/>
      <c r="K17" s="127"/>
      <c r="L17" s="72">
        <f t="shared" si="0"/>
        <v>0</v>
      </c>
      <c r="M17" s="133"/>
      <c r="N17" s="127"/>
      <c r="O17" s="74">
        <f t="shared" si="1"/>
        <v>0</v>
      </c>
      <c r="P17" s="75">
        <f t="shared" si="2"/>
        <v>0</v>
      </c>
      <c r="Q17" s="63" t="s">
        <v>33</v>
      </c>
      <c r="R17" s="264"/>
      <c r="S17" s="271"/>
      <c r="T17" s="265"/>
      <c r="U17" s="265"/>
      <c r="V17" s="265"/>
      <c r="W17" s="133"/>
      <c r="X17" s="266"/>
      <c r="Y17" s="125"/>
      <c r="Z17" s="79" t="str">
        <f t="shared" si="3"/>
        <v xml:space="preserve"> </v>
      </c>
      <c r="AA17" s="264"/>
      <c r="AB17" s="265"/>
      <c r="AC17" s="265"/>
      <c r="AD17" s="265"/>
      <c r="AE17" s="265"/>
      <c r="AF17" s="265"/>
      <c r="AG17" s="266"/>
      <c r="AH17" s="15"/>
    </row>
    <row r="18" spans="1:34" ht="23.1" customHeight="1">
      <c r="A18" s="63" t="s">
        <v>34</v>
      </c>
      <c r="B18" s="64">
        <f t="shared" si="4"/>
        <v>237</v>
      </c>
      <c r="C18" s="521"/>
      <c r="D18" s="128"/>
      <c r="E18" s="729"/>
      <c r="F18" s="730"/>
      <c r="G18" s="131"/>
      <c r="H18" s="124"/>
      <c r="I18" s="125"/>
      <c r="J18" s="126"/>
      <c r="K18" s="127"/>
      <c r="L18" s="72">
        <f t="shared" si="0"/>
        <v>0</v>
      </c>
      <c r="M18" s="133"/>
      <c r="N18" s="127"/>
      <c r="O18" s="74">
        <f t="shared" si="1"/>
        <v>0</v>
      </c>
      <c r="P18" s="75">
        <f t="shared" si="2"/>
        <v>0</v>
      </c>
      <c r="Q18" s="63" t="s">
        <v>34</v>
      </c>
      <c r="R18" s="264"/>
      <c r="S18" s="271"/>
      <c r="T18" s="265"/>
      <c r="U18" s="265"/>
      <c r="V18" s="265"/>
      <c r="W18" s="133"/>
      <c r="X18" s="266"/>
      <c r="Y18" s="125"/>
      <c r="Z18" s="79" t="str">
        <f t="shared" si="3"/>
        <v xml:space="preserve"> </v>
      </c>
      <c r="AA18" s="264"/>
      <c r="AB18" s="265"/>
      <c r="AC18" s="265"/>
      <c r="AD18" s="265"/>
      <c r="AE18" s="265"/>
      <c r="AF18" s="265"/>
      <c r="AG18" s="266"/>
      <c r="AH18" s="15"/>
    </row>
    <row r="19" spans="1:34" ht="23.1" customHeight="1">
      <c r="A19" s="63" t="s">
        <v>35</v>
      </c>
      <c r="B19" s="64">
        <f t="shared" si="4"/>
        <v>238</v>
      </c>
      <c r="C19" s="521"/>
      <c r="D19" s="128"/>
      <c r="E19" s="729"/>
      <c r="F19" s="730"/>
      <c r="G19" s="123"/>
      <c r="H19" s="124"/>
      <c r="I19" s="125"/>
      <c r="J19" s="126"/>
      <c r="K19" s="127"/>
      <c r="L19" s="72">
        <f t="shared" si="0"/>
        <v>0</v>
      </c>
      <c r="M19" s="133"/>
      <c r="N19" s="127"/>
      <c r="O19" s="74">
        <f t="shared" si="1"/>
        <v>0</v>
      </c>
      <c r="P19" s="75">
        <f t="shared" si="2"/>
        <v>0</v>
      </c>
      <c r="Q19" s="63" t="s">
        <v>35</v>
      </c>
      <c r="R19" s="264"/>
      <c r="S19" s="271"/>
      <c r="T19" s="265"/>
      <c r="U19" s="265"/>
      <c r="V19" s="265"/>
      <c r="W19" s="133"/>
      <c r="X19" s="266"/>
      <c r="Y19" s="125"/>
      <c r="Z19" s="79" t="str">
        <f t="shared" si="3"/>
        <v xml:space="preserve"> </v>
      </c>
      <c r="AA19" s="264"/>
      <c r="AB19" s="265"/>
      <c r="AC19" s="265"/>
      <c r="AD19" s="265"/>
      <c r="AE19" s="265"/>
      <c r="AF19" s="265"/>
      <c r="AG19" s="266"/>
      <c r="AH19" s="15"/>
    </row>
    <row r="20" spans="1:34" ht="23.1" customHeight="1">
      <c r="A20" s="63" t="s">
        <v>36</v>
      </c>
      <c r="B20" s="64">
        <f t="shared" si="4"/>
        <v>239</v>
      </c>
      <c r="C20" s="521"/>
      <c r="D20" s="132"/>
      <c r="E20" s="729"/>
      <c r="F20" s="730"/>
      <c r="G20" s="131"/>
      <c r="H20" s="124"/>
      <c r="I20" s="125"/>
      <c r="J20" s="126"/>
      <c r="K20" s="127"/>
      <c r="L20" s="72">
        <f t="shared" si="0"/>
        <v>0</v>
      </c>
      <c r="M20" s="133"/>
      <c r="N20" s="127"/>
      <c r="O20" s="74">
        <f t="shared" si="1"/>
        <v>0</v>
      </c>
      <c r="P20" s="75">
        <f t="shared" si="2"/>
        <v>0</v>
      </c>
      <c r="Q20" s="63" t="s">
        <v>36</v>
      </c>
      <c r="R20" s="264"/>
      <c r="S20" s="271"/>
      <c r="T20" s="265"/>
      <c r="U20" s="265"/>
      <c r="V20" s="265"/>
      <c r="W20" s="133"/>
      <c r="X20" s="266"/>
      <c r="Y20" s="125"/>
      <c r="Z20" s="79" t="str">
        <f t="shared" si="3"/>
        <v xml:space="preserve"> </v>
      </c>
      <c r="AA20" s="264"/>
      <c r="AB20" s="265"/>
      <c r="AC20" s="265"/>
      <c r="AD20" s="265"/>
      <c r="AE20" s="265"/>
      <c r="AF20" s="265"/>
      <c r="AG20" s="266"/>
      <c r="AH20" s="15"/>
    </row>
    <row r="21" spans="1:34" ht="23.1" customHeight="1" thickBot="1">
      <c r="A21" s="63" t="s">
        <v>37</v>
      </c>
      <c r="B21" s="64">
        <f t="shared" si="4"/>
        <v>240</v>
      </c>
      <c r="C21" s="521"/>
      <c r="D21" s="274"/>
      <c r="E21" s="727"/>
      <c r="F21" s="728"/>
      <c r="G21" s="123"/>
      <c r="H21" s="124"/>
      <c r="I21" s="125"/>
      <c r="J21" s="126"/>
      <c r="K21" s="127"/>
      <c r="L21" s="72">
        <f t="shared" si="0"/>
        <v>0</v>
      </c>
      <c r="M21" s="133"/>
      <c r="N21" s="127"/>
      <c r="O21" s="74">
        <f t="shared" si="1"/>
        <v>0</v>
      </c>
      <c r="P21" s="75">
        <f t="shared" si="2"/>
        <v>0</v>
      </c>
      <c r="Q21" s="63" t="s">
        <v>37</v>
      </c>
      <c r="R21" s="264"/>
      <c r="S21" s="271"/>
      <c r="T21" s="265"/>
      <c r="U21" s="265"/>
      <c r="V21" s="265"/>
      <c r="W21" s="133"/>
      <c r="X21" s="266"/>
      <c r="Y21" s="125"/>
      <c r="Z21" s="79" t="str">
        <f t="shared" si="3"/>
        <v xml:space="preserve"> </v>
      </c>
      <c r="AA21" s="264"/>
      <c r="AB21" s="265"/>
      <c r="AC21" s="265"/>
      <c r="AD21" s="265"/>
      <c r="AE21" s="265"/>
      <c r="AF21" s="265"/>
      <c r="AG21" s="266"/>
      <c r="AH21" s="15"/>
    </row>
    <row r="22" spans="1:34" ht="24" customHeight="1" thickTop="1" thickBot="1">
      <c r="A22" s="18"/>
      <c r="B22" s="731" t="s">
        <v>268</v>
      </c>
      <c r="C22" s="732"/>
      <c r="D22" s="100"/>
      <c r="E22" s="99"/>
      <c r="F22" s="100" t="s">
        <v>38</v>
      </c>
      <c r="G22" s="101"/>
      <c r="H22" s="102">
        <f>SUM(H6:H21)</f>
        <v>0</v>
      </c>
      <c r="I22" s="102">
        <f>SUM(I6:I21)</f>
        <v>0</v>
      </c>
      <c r="J22" s="102">
        <f>SUM(J6:J21)</f>
        <v>0</v>
      </c>
      <c r="K22" s="102">
        <f>SUM(K6:K21)</f>
        <v>0</v>
      </c>
      <c r="L22" s="102">
        <f>L21</f>
        <v>0</v>
      </c>
      <c r="M22" s="102">
        <f>SUM(M6:M21)</f>
        <v>0</v>
      </c>
      <c r="N22" s="102">
        <f>SUM(N6:N21)</f>
        <v>0</v>
      </c>
      <c r="O22" s="102">
        <f>O21</f>
        <v>0</v>
      </c>
      <c r="P22" s="103">
        <f>SUM(L22+O22)</f>
        <v>0</v>
      </c>
      <c r="Q22" s="104"/>
      <c r="R22" s="272">
        <f>SUM(R6:R21)</f>
        <v>0</v>
      </c>
      <c r="S22" s="272">
        <f t="shared" ref="S22:Y22" si="5">SUM(S6:S21)</f>
        <v>0</v>
      </c>
      <c r="T22" s="272">
        <f t="shared" si="5"/>
        <v>0</v>
      </c>
      <c r="U22" s="272">
        <f t="shared" si="5"/>
        <v>0</v>
      </c>
      <c r="V22" s="272">
        <f t="shared" si="5"/>
        <v>0</v>
      </c>
      <c r="W22" s="272">
        <f t="shared" si="5"/>
        <v>0</v>
      </c>
      <c r="X22" s="489">
        <f>SUM(X6:X21)</f>
        <v>0</v>
      </c>
      <c r="Y22" s="472">
        <f t="shared" si="5"/>
        <v>0</v>
      </c>
      <c r="Z22" s="106"/>
      <c r="AA22" s="272">
        <f>SUM(AA6:AA21)</f>
        <v>0</v>
      </c>
      <c r="AB22" s="272">
        <f t="shared" ref="AB22:AG22" si="6">SUM(AB6:AB21)</f>
        <v>0</v>
      </c>
      <c r="AC22" s="272">
        <f t="shared" si="6"/>
        <v>0</v>
      </c>
      <c r="AD22" s="272">
        <f t="shared" si="6"/>
        <v>0</v>
      </c>
      <c r="AE22" s="272">
        <f t="shared" si="6"/>
        <v>0</v>
      </c>
      <c r="AF22" s="272">
        <f t="shared" si="6"/>
        <v>0</v>
      </c>
      <c r="AG22" s="489">
        <f t="shared" si="6"/>
        <v>0</v>
      </c>
      <c r="AH22" s="15"/>
    </row>
    <row r="23" spans="1:34" s="488" customFormat="1" ht="15" customHeight="1" thickTop="1">
      <c r="A23" s="480"/>
      <c r="B23" s="481"/>
      <c r="C23" s="481"/>
      <c r="D23" s="482"/>
      <c r="E23" s="483"/>
      <c r="F23" s="482"/>
      <c r="G23" s="483"/>
      <c r="H23" s="484"/>
      <c r="I23" s="484"/>
      <c r="J23" s="484"/>
      <c r="K23" s="484"/>
      <c r="L23" s="484"/>
      <c r="M23" s="484"/>
      <c r="N23" s="484"/>
      <c r="O23" s="484"/>
      <c r="P23" s="484"/>
      <c r="Q23" s="485"/>
      <c r="R23" s="484"/>
      <c r="S23" s="484"/>
      <c r="T23" s="484"/>
      <c r="U23" s="484"/>
      <c r="V23" s="484"/>
      <c r="W23" s="484"/>
      <c r="X23" s="484"/>
      <c r="Y23" s="484"/>
      <c r="Z23" s="486"/>
      <c r="AA23" s="484"/>
      <c r="AB23" s="484"/>
      <c r="AC23" s="484"/>
      <c r="AD23" s="484"/>
      <c r="AE23" s="484"/>
      <c r="AF23" s="484"/>
      <c r="AG23" s="484"/>
      <c r="AH23" s="487"/>
    </row>
    <row r="24" spans="1:34" ht="18" hidden="1" customHeight="1">
      <c r="A24" s="18"/>
      <c r="B24" s="107"/>
      <c r="C24" s="107"/>
      <c r="D24" s="107"/>
      <c r="E24" s="107"/>
      <c r="F24" s="107"/>
      <c r="G24" s="107"/>
      <c r="H24" s="108" t="s">
        <v>111</v>
      </c>
      <c r="I24" s="108" t="s">
        <v>110</v>
      </c>
      <c r="J24" s="107"/>
      <c r="K24" s="107"/>
      <c r="L24" s="107"/>
      <c r="M24" s="107"/>
      <c r="N24" s="107"/>
      <c r="O24" s="107"/>
      <c r="P24" s="107"/>
      <c r="Q24" s="18"/>
      <c r="R24" s="15"/>
      <c r="S24" s="15"/>
      <c r="T24" s="15"/>
      <c r="U24" s="15"/>
      <c r="V24" s="15"/>
      <c r="W24" s="15"/>
      <c r="X24" s="15"/>
      <c r="Y24" s="15"/>
      <c r="Z24" s="60"/>
      <c r="AA24" s="15"/>
      <c r="AB24" s="15"/>
      <c r="AC24" s="15"/>
      <c r="AD24" s="15"/>
      <c r="AE24" s="15"/>
      <c r="AF24" s="15"/>
      <c r="AG24" s="15"/>
      <c r="AH24" s="15"/>
    </row>
    <row r="25" spans="1:34" ht="16.5" customHeight="1">
      <c r="A25" s="18"/>
      <c r="B25" s="61"/>
      <c r="C25" s="61"/>
      <c r="D25" s="109" t="s">
        <v>92</v>
      </c>
      <c r="E25" s="679">
        <f>SUM(J22+M22)</f>
        <v>0</v>
      </c>
      <c r="F25" s="680"/>
      <c r="G25" s="681"/>
      <c r="H25" s="110" t="str">
        <f>"(1)"</f>
        <v>(1)</v>
      </c>
      <c r="I25" s="15"/>
      <c r="J25" s="682" t="s">
        <v>93</v>
      </c>
      <c r="K25" s="677"/>
      <c r="L25" s="677"/>
      <c r="M25" s="679">
        <f>SUM(K22+N22)</f>
        <v>0</v>
      </c>
      <c r="N25" s="680"/>
      <c r="O25" s="681"/>
      <c r="P25" s="110" t="str">
        <f>"(2)"</f>
        <v>(2)</v>
      </c>
      <c r="Q25" s="18"/>
      <c r="R25" s="111"/>
      <c r="S25" s="676" t="s">
        <v>61</v>
      </c>
      <c r="T25" s="677"/>
      <c r="U25" s="678"/>
      <c r="V25" s="674">
        <f>SUM(R22:Y22)</f>
        <v>0</v>
      </c>
      <c r="W25" s="675"/>
      <c r="X25" s="110" t="str">
        <f>"(3)"</f>
        <v>(3)</v>
      </c>
      <c r="Y25" s="110" t="str">
        <f>"(3)"</f>
        <v>(3)</v>
      </c>
      <c r="Z25" s="112"/>
      <c r="AA25" s="113"/>
      <c r="AB25" s="682" t="s">
        <v>62</v>
      </c>
      <c r="AC25" s="677"/>
      <c r="AD25" s="683"/>
      <c r="AE25" s="674">
        <f>SUM(AA22:AG22)</f>
        <v>0</v>
      </c>
      <c r="AF25" s="675"/>
      <c r="AG25" s="110" t="str">
        <f>"(4)"</f>
        <v>(4)</v>
      </c>
      <c r="AH25" s="15"/>
    </row>
    <row r="26" spans="1:34" ht="15" hidden="1" customHeight="1">
      <c r="A26" s="18"/>
      <c r="B26" s="114"/>
      <c r="C26" s="114"/>
      <c r="D26" s="259">
        <f>'15'!D26+IF(G7&lt;&gt;0,J7,0)-IF(G7&lt;&gt;0,K7,0)+IF(G8&lt;&gt;0,J8,0)-IF(G8&lt;&gt;0,K8,0)+IF(G9&lt;&gt;0,J9,0)-IF(G9&lt;&gt;0,K9,0)+IF(G10&lt;&gt;0,J10,0)-IF(G10&lt;&gt;0,K10,0)+IF(G11&lt;&gt;0,J11,0)-IF(G11&lt;&gt;0,K11,0)+IF(G12&lt;&gt;0,J12,0)-IF(G12&lt;&gt;0,K12,0)+IF(G13&lt;&gt;0,J13,0)-IF(G13&lt;&gt;0,K13,0)+IF(G14&lt;&gt;0,J14,0)-IF(G14&lt;&gt;0,K14,0)+IF(G15&lt;&gt;0,J15,0)-IF(G15&lt;&gt;0,K15,0)+IF(G16&lt;&gt;0,J16,0)-IF(G16&lt;&gt;0,K16,0)+IF(G17&lt;&gt;0,J17,0)-IF(G17&lt;&gt;0,K17,0)+IF(G18&lt;&gt;0,J18,0)-IF(G18&lt;&gt;0,K18,0)+IF(G19&lt;&gt;0,J19,0)-IF(G19&lt;&gt;0,K19,0)+IF(G20&lt;&gt;0,J20,0)-IF(G20&lt;&gt;0,K20,0)+IF(G21&lt;&gt;0,J21,0)-IF(G21&lt;&gt;0,K21,0)</f>
        <v>0</v>
      </c>
      <c r="E26" s="684" t="s">
        <v>94</v>
      </c>
      <c r="F26" s="684"/>
      <c r="G26" s="684"/>
      <c r="H26" s="116"/>
      <c r="I26" s="116"/>
      <c r="J26" s="15"/>
      <c r="K26" s="15"/>
      <c r="L26" s="15"/>
      <c r="M26" s="684" t="s">
        <v>95</v>
      </c>
      <c r="N26" s="684"/>
      <c r="O26" s="684"/>
      <c r="P26" s="117"/>
      <c r="Q26" s="18"/>
      <c r="R26" s="18"/>
      <c r="S26" s="18"/>
      <c r="T26" s="118"/>
      <c r="U26" s="118"/>
      <c r="V26" s="685" t="s">
        <v>330</v>
      </c>
      <c r="W26" s="685"/>
      <c r="X26" s="381"/>
      <c r="Y26" s="15"/>
      <c r="Z26" s="119"/>
      <c r="AA26" s="18"/>
      <c r="AB26" s="18"/>
      <c r="AC26" s="18"/>
      <c r="AD26" s="18"/>
      <c r="AE26" s="684" t="s">
        <v>331</v>
      </c>
      <c r="AF26" s="684"/>
      <c r="AG26" s="15"/>
      <c r="AH26" s="15"/>
    </row>
    <row r="27" spans="1:34" ht="15.75" hidden="1">
      <c r="A27" s="15"/>
      <c r="B27" s="713" t="s">
        <v>268</v>
      </c>
      <c r="C27" s="713"/>
      <c r="D27" s="260" t="s">
        <v>361</v>
      </c>
      <c r="E27" s="711">
        <f>D26</f>
        <v>0</v>
      </c>
      <c r="F27" s="712"/>
      <c r="G27" s="712"/>
      <c r="H27" s="735" t="s">
        <v>112</v>
      </c>
      <c r="I27" s="735"/>
      <c r="J27" s="15"/>
      <c r="K27" s="121" t="str">
        <f>"(1)-(2)+(5)"</f>
        <v>(1)-(2)+(5)</v>
      </c>
      <c r="L27" s="672">
        <f>E25-M25+I22</f>
        <v>0</v>
      </c>
      <c r="M27" s="672"/>
      <c r="N27" s="672">
        <f>V25-AE25+H22</f>
        <v>0</v>
      </c>
      <c r="O27" s="672"/>
      <c r="P27" s="110" t="str">
        <f>"(3)-(4)+(6)"</f>
        <v>(3)-(4)+(6)</v>
      </c>
      <c r="Q27" s="15"/>
      <c r="R27" s="15"/>
      <c r="S27" s="15"/>
      <c r="T27" s="15"/>
      <c r="U27" s="110"/>
      <c r="V27" s="15"/>
      <c r="W27" s="15"/>
      <c r="X27" s="15"/>
      <c r="Y27" s="15"/>
      <c r="Z27" s="60"/>
      <c r="AA27" s="15"/>
      <c r="AB27" s="15"/>
      <c r="AC27" s="15"/>
      <c r="AD27" s="110"/>
      <c r="AE27" s="15"/>
      <c r="AF27" s="15"/>
      <c r="AG27" s="417" t="s">
        <v>269</v>
      </c>
      <c r="AH27" s="15"/>
    </row>
    <row r="28" spans="1:34">
      <c r="Z28" s="12"/>
      <c r="AH28" s="15"/>
    </row>
  </sheetData>
  <sheetProtection password="CD4D" sheet="1" objects="1" selectLockedCells="1"/>
  <mergeCells count="46">
    <mergeCell ref="B22:C22"/>
    <mergeCell ref="B2:B3"/>
    <mergeCell ref="C2:C3"/>
    <mergeCell ref="H2:I3"/>
    <mergeCell ref="Z3:Z6"/>
    <mergeCell ref="E8:F8"/>
    <mergeCell ref="P2:P3"/>
    <mergeCell ref="J2:L3"/>
    <mergeCell ref="E4:F4"/>
    <mergeCell ref="D6:G6"/>
    <mergeCell ref="E27:G27"/>
    <mergeCell ref="L27:M27"/>
    <mergeCell ref="N27:O27"/>
    <mergeCell ref="E18:F18"/>
    <mergeCell ref="E13:F13"/>
    <mergeCell ref="D2:D3"/>
    <mergeCell ref="E2:F3"/>
    <mergeCell ref="G2:G3"/>
    <mergeCell ref="E7:F7"/>
    <mergeCell ref="M2:O3"/>
    <mergeCell ref="B4:D4"/>
    <mergeCell ref="E9:F9"/>
    <mergeCell ref="E10:F10"/>
    <mergeCell ref="E11:F11"/>
    <mergeCell ref="E12:F12"/>
    <mergeCell ref="E19:F19"/>
    <mergeCell ref="E5:F5"/>
    <mergeCell ref="E14:F14"/>
    <mergeCell ref="E15:F15"/>
    <mergeCell ref="S25:U25"/>
    <mergeCell ref="V25:W25"/>
    <mergeCell ref="AB25:AD25"/>
    <mergeCell ref="E16:F16"/>
    <mergeCell ref="E17:F17"/>
    <mergeCell ref="E20:F20"/>
    <mergeCell ref="E21:F21"/>
    <mergeCell ref="B27:C27"/>
    <mergeCell ref="H27:I27"/>
    <mergeCell ref="AE25:AF25"/>
    <mergeCell ref="V26:W26"/>
    <mergeCell ref="AE26:AF26"/>
    <mergeCell ref="E25:G25"/>
    <mergeCell ref="J25:L25"/>
    <mergeCell ref="M25:O25"/>
    <mergeCell ref="M26:O26"/>
    <mergeCell ref="E26:G26"/>
  </mergeCells>
  <phoneticPr fontId="0" type="noConversion"/>
  <pageMargins left="0.19685039370078741" right="0.19685039370078741" top="0.39370078740157483" bottom="0.39370078740157483" header="0" footer="0"/>
  <pageSetup paperSize="9" firstPageNumber="0" orientation="landscape" cellComments="asDisplayed" horizontalDpi="300" verticalDpi="300" r:id="rId1"/>
  <headerFooter alignWithMargins="0"/>
  <drawing r:id="rId2"/>
  <legacyDrawing r:id="rId3"/>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EA46CB-0633-41D3-A537-53C5DB8E6B3A}">
  <sheetPr>
    <tabColor rgb="FF92D050"/>
  </sheetPr>
  <dimension ref="A1:F48"/>
  <sheetViews>
    <sheetView showGridLines="0" showRowColHeaders="0" workbookViewId="0">
      <selection activeCell="B24" sqref="B24"/>
    </sheetView>
  </sheetViews>
  <sheetFormatPr baseColWidth="10" defaultRowHeight="12.75"/>
  <cols>
    <col min="1" max="1" width="5.140625" style="135" customWidth="1"/>
    <col min="2" max="2" width="34.5703125" style="135" customWidth="1"/>
    <col min="3" max="4" width="18.5703125" style="135" customWidth="1"/>
    <col min="5" max="5" width="14.85546875" style="135" customWidth="1"/>
    <col min="6" max="6" width="4" style="135" customWidth="1"/>
    <col min="7" max="7" width="14" style="135" customWidth="1"/>
    <col min="8" max="8" width="4.5703125" style="135" customWidth="1"/>
    <col min="9" max="16384" width="11.42578125" style="135"/>
  </cols>
  <sheetData>
    <row r="1" spans="1:5" ht="15.75" thickBot="1">
      <c r="A1" s="137"/>
      <c r="B1" s="756" t="s">
        <v>165</v>
      </c>
      <c r="C1" s="140"/>
      <c r="D1" s="60"/>
      <c r="E1" s="60"/>
    </row>
    <row r="2" spans="1:5" ht="15" customHeight="1">
      <c r="A2" s="137"/>
      <c r="B2" s="757"/>
      <c r="C2" s="157"/>
      <c r="D2" s="759">
        <f>Garde!F7</f>
        <v>0</v>
      </c>
      <c r="E2" s="760"/>
    </row>
    <row r="3" spans="1:5" ht="15">
      <c r="A3" s="134"/>
      <c r="B3" s="758"/>
      <c r="C3" s="158"/>
      <c r="D3" s="761"/>
      <c r="E3" s="762"/>
    </row>
    <row r="4" spans="1:5" ht="15">
      <c r="A4" s="134"/>
      <c r="B4" s="134"/>
      <c r="C4" s="158"/>
      <c r="D4" s="761"/>
      <c r="E4" s="762"/>
    </row>
    <row r="5" spans="1:5" ht="15" customHeight="1">
      <c r="A5" s="134"/>
      <c r="B5" s="766" t="str">
        <f>Garde!C11</f>
        <v>2026-2027</v>
      </c>
      <c r="C5" s="158"/>
      <c r="D5" s="761"/>
      <c r="E5" s="762"/>
    </row>
    <row r="6" spans="1:5" ht="15" customHeight="1" thickBot="1">
      <c r="A6" s="134"/>
      <c r="B6" s="767"/>
      <c r="C6" s="158"/>
      <c r="D6" s="763"/>
      <c r="E6" s="764"/>
    </row>
    <row r="9" spans="1:5" ht="22.5">
      <c r="B9" s="307" t="s">
        <v>63</v>
      </c>
      <c r="C9" s="768">
        <f>Garde!C7</f>
        <v>0</v>
      </c>
      <c r="D9" s="768"/>
    </row>
    <row r="10" spans="1:5" ht="15">
      <c r="B10" s="143"/>
      <c r="C10" s="275"/>
    </row>
    <row r="11" spans="1:5" ht="22.5">
      <c r="B11" s="307" t="s">
        <v>360</v>
      </c>
      <c r="C11" s="768">
        <f>Garde!C9</f>
        <v>0</v>
      </c>
      <c r="D11" s="768"/>
    </row>
    <row r="13" spans="1:5" ht="18">
      <c r="B13" s="769" t="s">
        <v>167</v>
      </c>
      <c r="C13" s="769"/>
      <c r="D13" s="769"/>
      <c r="E13" s="769"/>
    </row>
    <row r="14" spans="1:5" ht="13.5" thickBot="1"/>
    <row r="15" spans="1:5" ht="15.75" thickBot="1">
      <c r="B15" s="144" t="s">
        <v>103</v>
      </c>
      <c r="C15" s="144"/>
      <c r="D15" s="276">
        <f>CRF!C50</f>
        <v>0</v>
      </c>
    </row>
    <row r="16" spans="1:5" ht="15.75" thickBot="1">
      <c r="B16" s="144"/>
      <c r="C16" s="144"/>
      <c r="D16" s="144"/>
    </row>
    <row r="17" spans="2:4" ht="15.75" thickBot="1">
      <c r="B17" s="144" t="s">
        <v>102</v>
      </c>
      <c r="C17" s="144"/>
      <c r="D17" s="276">
        <f>'16&gt;'!E27</f>
        <v>0</v>
      </c>
    </row>
    <row r="18" spans="2:4" ht="15.75" thickBot="1">
      <c r="B18" s="144"/>
      <c r="C18" s="144"/>
      <c r="D18" s="144"/>
    </row>
    <row r="19" spans="2:4" ht="15.75" thickBot="1">
      <c r="B19" s="144" t="s">
        <v>104</v>
      </c>
      <c r="C19" s="144"/>
      <c r="D19" s="276">
        <f>D15-D17</f>
        <v>0</v>
      </c>
    </row>
    <row r="20" spans="2:4" ht="15">
      <c r="B20" s="144"/>
      <c r="C20" s="144"/>
      <c r="D20" s="144"/>
    </row>
    <row r="21" spans="2:4" ht="15.75">
      <c r="B21" s="765" t="s">
        <v>105</v>
      </c>
      <c r="C21" s="765"/>
      <c r="D21" s="765"/>
    </row>
    <row r="22" spans="2:4" ht="15">
      <c r="B22" s="144"/>
      <c r="C22" s="144"/>
      <c r="D22" s="144"/>
    </row>
    <row r="23" spans="2:4" ht="17.100000000000001" customHeight="1">
      <c r="B23" s="145" t="s">
        <v>109</v>
      </c>
      <c r="C23" s="145" t="s">
        <v>106</v>
      </c>
      <c r="D23" s="145" t="s">
        <v>107</v>
      </c>
    </row>
    <row r="24" spans="2:4" ht="17.100000000000001" customHeight="1">
      <c r="B24" s="147"/>
      <c r="C24" s="277"/>
      <c r="D24" s="277"/>
    </row>
    <row r="25" spans="2:4" ht="17.100000000000001" customHeight="1">
      <c r="B25" s="147"/>
      <c r="C25" s="277"/>
      <c r="D25" s="277"/>
    </row>
    <row r="26" spans="2:4" ht="17.100000000000001" customHeight="1">
      <c r="B26" s="147"/>
      <c r="C26" s="277"/>
      <c r="D26" s="277"/>
    </row>
    <row r="27" spans="2:4" ht="17.100000000000001" customHeight="1">
      <c r="B27" s="147"/>
      <c r="C27" s="277"/>
      <c r="D27" s="277"/>
    </row>
    <row r="28" spans="2:4" ht="17.100000000000001" customHeight="1">
      <c r="B28" s="147"/>
      <c r="C28" s="277"/>
      <c r="D28" s="277"/>
    </row>
    <row r="29" spans="2:4" ht="17.100000000000001" customHeight="1">
      <c r="B29" s="147"/>
      <c r="C29" s="277"/>
      <c r="D29" s="277"/>
    </row>
    <row r="30" spans="2:4" ht="17.100000000000001" customHeight="1">
      <c r="B30" s="147"/>
      <c r="C30" s="277"/>
      <c r="D30" s="277"/>
    </row>
    <row r="31" spans="2:4" ht="17.100000000000001" customHeight="1">
      <c r="B31" s="147"/>
      <c r="C31" s="277"/>
      <c r="D31" s="277"/>
    </row>
    <row r="32" spans="2:4" ht="17.100000000000001" customHeight="1">
      <c r="B32" s="147"/>
      <c r="C32" s="277"/>
      <c r="D32" s="277"/>
    </row>
    <row r="33" spans="2:6" ht="17.100000000000001" customHeight="1">
      <c r="B33" s="147"/>
      <c r="C33" s="277"/>
      <c r="D33" s="277"/>
    </row>
    <row r="34" spans="2:6" ht="17.100000000000001" customHeight="1">
      <c r="B34" s="147"/>
      <c r="C34" s="277"/>
      <c r="D34" s="277"/>
    </row>
    <row r="35" spans="2:6" ht="17.100000000000001" customHeight="1">
      <c r="B35" s="147"/>
      <c r="C35" s="277"/>
      <c r="D35" s="277"/>
    </row>
    <row r="36" spans="2:6" ht="17.100000000000001" customHeight="1">
      <c r="B36" s="147"/>
      <c r="C36" s="277"/>
      <c r="D36" s="277"/>
    </row>
    <row r="37" spans="2:6" ht="17.100000000000001" customHeight="1">
      <c r="B37" s="147"/>
      <c r="C37" s="277"/>
      <c r="D37" s="277"/>
    </row>
    <row r="38" spans="2:6" ht="17.100000000000001" customHeight="1">
      <c r="B38" s="147"/>
      <c r="C38" s="277"/>
      <c r="D38" s="277"/>
    </row>
    <row r="39" spans="2:6" ht="17.100000000000001" customHeight="1">
      <c r="B39" s="147"/>
      <c r="C39" s="277"/>
      <c r="D39" s="277"/>
    </row>
    <row r="40" spans="2:6" ht="17.100000000000001" customHeight="1">
      <c r="B40" s="147"/>
      <c r="C40" s="277"/>
      <c r="D40" s="277"/>
    </row>
    <row r="41" spans="2:6" ht="17.100000000000001" customHeight="1">
      <c r="B41" s="147"/>
      <c r="C41" s="277"/>
      <c r="D41" s="277"/>
    </row>
    <row r="42" spans="2:6" ht="17.100000000000001" customHeight="1">
      <c r="B42" s="147"/>
      <c r="C42" s="277"/>
      <c r="D42" s="277"/>
    </row>
    <row r="43" spans="2:6" ht="17.100000000000001" customHeight="1">
      <c r="B43" s="147"/>
      <c r="C43" s="277"/>
      <c r="D43" s="277"/>
    </row>
    <row r="44" spans="2:6" ht="17.100000000000001" customHeight="1">
      <c r="B44" s="147"/>
      <c r="C44" s="277"/>
      <c r="D44" s="277"/>
    </row>
    <row r="45" spans="2:6" ht="17.100000000000001" customHeight="1">
      <c r="B45" s="147"/>
      <c r="C45" s="277"/>
      <c r="D45" s="277"/>
    </row>
    <row r="46" spans="2:6" ht="15" customHeight="1"/>
    <row r="47" spans="2:6" s="144" customFormat="1" ht="15" customHeight="1">
      <c r="B47" s="150" t="s">
        <v>108</v>
      </c>
      <c r="C47" s="278">
        <f>SUM(C24:C45)</f>
        <v>0</v>
      </c>
      <c r="D47" s="278">
        <f>SUM(D24:D45)</f>
        <v>0</v>
      </c>
      <c r="E47" s="279"/>
      <c r="F47" s="146"/>
    </row>
    <row r="48" spans="2:6" ht="15">
      <c r="C48" s="755" t="str">
        <f>IF(ROUND(C47-D47,2)=ROUND(D19,2),"ok","ERREUR")</f>
        <v>ok</v>
      </c>
      <c r="D48" s="755"/>
    </row>
  </sheetData>
  <sheetProtection password="CD4D" sheet="1" objects="1" scenarios="1" selectLockedCells="1"/>
  <mergeCells count="8">
    <mergeCell ref="C48:D48"/>
    <mergeCell ref="B1:B3"/>
    <mergeCell ref="D2:E6"/>
    <mergeCell ref="B21:D21"/>
    <mergeCell ref="B5:B6"/>
    <mergeCell ref="C9:D9"/>
    <mergeCell ref="C11:D11"/>
    <mergeCell ref="B13:E13"/>
  </mergeCells>
  <phoneticPr fontId="31" type="noConversion"/>
  <pageMargins left="0.36" right="0.38" top="0.57999999999999996" bottom="0.57999999999999996" header="0.4921259845" footer="0.4921259845"/>
  <pageSetup paperSize="9" orientation="portrait" horizontalDpi="4294967293" r:id="rId1"/>
  <headerFooter alignWithMargins="0"/>
  <drawing r:id="rId2"/>
  <legacyDrawing r:id="rId3"/>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51B5B8-47B2-447E-8E19-D2F2C3E4304F}">
  <sheetPr codeName="Feuil19">
    <tabColor rgb="FF92D050"/>
  </sheetPr>
  <dimension ref="A1:L65"/>
  <sheetViews>
    <sheetView showGridLines="0" topLeftCell="A39" workbookViewId="0">
      <selection activeCell="A60" sqref="A60"/>
    </sheetView>
  </sheetViews>
  <sheetFormatPr baseColWidth="10" defaultRowHeight="12.75"/>
  <cols>
    <col min="1" max="1" width="6" customWidth="1"/>
    <col min="2" max="2" width="27.7109375" bestFit="1" customWidth="1"/>
    <col min="3" max="3" width="9" customWidth="1"/>
    <col min="4" max="4" width="3.28515625" customWidth="1"/>
    <col min="5" max="5" width="2.28515625" customWidth="1"/>
    <col min="6" max="6" width="5.7109375" customWidth="1"/>
    <col min="7" max="7" width="28" bestFit="1" customWidth="1"/>
    <col min="8" max="8" width="9.5703125" customWidth="1"/>
    <col min="9" max="9" width="3.28515625" customWidth="1"/>
    <col min="10" max="10" width="2.5703125" customWidth="1"/>
  </cols>
  <sheetData>
    <row r="1" spans="1:10" ht="15.75" customHeight="1" thickBot="1">
      <c r="A1" s="137"/>
      <c r="B1" s="756" t="s">
        <v>165</v>
      </c>
      <c r="C1" s="137"/>
      <c r="D1" s="137"/>
      <c r="E1" s="137"/>
      <c r="F1" s="135"/>
      <c r="G1" s="136" t="s">
        <v>114</v>
      </c>
      <c r="H1" s="779">
        <f>Garde!C7</f>
        <v>0</v>
      </c>
      <c r="I1" s="779"/>
      <c r="J1" s="135"/>
    </row>
    <row r="2" spans="1:10" ht="15">
      <c r="A2" s="137"/>
      <c r="B2" s="757"/>
      <c r="C2" s="137"/>
      <c r="D2" s="137"/>
      <c r="E2" s="137"/>
      <c r="F2" s="135"/>
      <c r="G2" s="759">
        <f>Garde!F7</f>
        <v>0</v>
      </c>
      <c r="H2" s="780"/>
      <c r="I2" s="760"/>
      <c r="J2" s="135"/>
    </row>
    <row r="3" spans="1:10" ht="15">
      <c r="A3" s="134"/>
      <c r="B3" s="758"/>
      <c r="C3" s="134"/>
      <c r="D3" s="134"/>
      <c r="E3" s="134"/>
      <c r="F3" s="135"/>
      <c r="G3" s="761"/>
      <c r="H3" s="781"/>
      <c r="I3" s="762"/>
      <c r="J3" s="135"/>
    </row>
    <row r="4" spans="1:10" ht="15">
      <c r="A4" s="134"/>
      <c r="B4" s="134"/>
      <c r="C4" s="134"/>
      <c r="D4" s="134"/>
      <c r="E4" s="134"/>
      <c r="F4" s="135"/>
      <c r="G4" s="761"/>
      <c r="H4" s="781"/>
      <c r="I4" s="762"/>
      <c r="J4" s="135"/>
    </row>
    <row r="5" spans="1:10" ht="15">
      <c r="A5" s="134"/>
      <c r="B5" s="777" t="str">
        <f>Garde!C11</f>
        <v>2026-2027</v>
      </c>
      <c r="C5" s="137"/>
      <c r="D5" s="134"/>
      <c r="E5" s="134"/>
      <c r="F5" s="135"/>
      <c r="G5" s="761"/>
      <c r="H5" s="781"/>
      <c r="I5" s="762"/>
      <c r="J5" s="135"/>
    </row>
    <row r="6" spans="1:10" ht="15.75" thickBot="1">
      <c r="A6" s="134"/>
      <c r="B6" s="778"/>
      <c r="C6" s="137"/>
      <c r="D6" s="134"/>
      <c r="E6" s="134"/>
      <c r="F6" s="135"/>
      <c r="G6" s="763"/>
      <c r="H6" s="782"/>
      <c r="I6" s="764"/>
      <c r="J6" s="135"/>
    </row>
    <row r="7" spans="1:10" ht="6.75" customHeight="1">
      <c r="A7" s="135"/>
      <c r="B7" s="135"/>
      <c r="C7" s="135"/>
      <c r="D7" s="135"/>
      <c r="E7" s="135"/>
      <c r="F7" s="135"/>
      <c r="G7" s="135"/>
      <c r="H7" s="135"/>
      <c r="I7" s="135"/>
      <c r="J7" s="135"/>
    </row>
    <row r="8" spans="1:10" ht="18">
      <c r="A8" s="769" t="s">
        <v>62</v>
      </c>
      <c r="B8" s="769"/>
      <c r="C8" s="787" t="s">
        <v>66</v>
      </c>
      <c r="D8" s="787"/>
      <c r="E8" s="135"/>
      <c r="F8" s="769" t="s">
        <v>61</v>
      </c>
      <c r="G8" s="769"/>
      <c r="H8" s="787" t="s">
        <v>66</v>
      </c>
      <c r="I8" s="787"/>
      <c r="J8" s="135"/>
    </row>
    <row r="9" spans="1:10">
      <c r="A9" s="807">
        <v>6070</v>
      </c>
      <c r="B9" s="797" t="s">
        <v>67</v>
      </c>
      <c r="C9" s="783">
        <f>'16&gt;'!AA22</f>
        <v>0</v>
      </c>
      <c r="D9" s="784"/>
      <c r="E9" s="135"/>
      <c r="F9" s="807">
        <v>7070</v>
      </c>
      <c r="G9" s="809" t="s">
        <v>68</v>
      </c>
      <c r="H9" s="783">
        <f>'16&gt;'!R22</f>
        <v>0</v>
      </c>
      <c r="I9" s="784"/>
      <c r="J9" s="135"/>
    </row>
    <row r="10" spans="1:10" ht="13.5" thickBot="1">
      <c r="A10" s="807"/>
      <c r="B10" s="808"/>
      <c r="C10" s="785"/>
      <c r="D10" s="786"/>
      <c r="E10" s="135"/>
      <c r="F10" s="807"/>
      <c r="G10" s="810"/>
      <c r="H10" s="785"/>
      <c r="I10" s="786"/>
      <c r="J10" s="135"/>
    </row>
    <row r="11" spans="1:10" ht="3.75" customHeight="1">
      <c r="A11" s="135"/>
      <c r="B11" s="135"/>
      <c r="C11" s="139"/>
      <c r="D11" s="139"/>
      <c r="E11" s="135"/>
      <c r="F11" s="135"/>
      <c r="G11" s="135"/>
      <c r="H11" s="139"/>
      <c r="I11" s="139"/>
      <c r="J11" s="135"/>
    </row>
    <row r="12" spans="1:10">
      <c r="A12" s="807">
        <v>61681</v>
      </c>
      <c r="B12" s="809" t="s">
        <v>73</v>
      </c>
      <c r="C12" s="783">
        <f>'16&gt;'!AB22</f>
        <v>0</v>
      </c>
      <c r="D12" s="784"/>
      <c r="E12" s="135"/>
      <c r="F12" s="807">
        <v>7080</v>
      </c>
      <c r="G12" s="809" t="s">
        <v>70</v>
      </c>
      <c r="H12" s="783">
        <f>'16&gt;'!S22</f>
        <v>0</v>
      </c>
      <c r="I12" s="784"/>
      <c r="J12" s="135"/>
    </row>
    <row r="13" spans="1:10" ht="13.5" thickBot="1">
      <c r="A13" s="807"/>
      <c r="B13" s="810"/>
      <c r="C13" s="785"/>
      <c r="D13" s="786"/>
      <c r="E13" s="135"/>
      <c r="F13" s="807"/>
      <c r="G13" s="810"/>
      <c r="H13" s="785"/>
      <c r="I13" s="786"/>
      <c r="J13" s="135"/>
    </row>
    <row r="14" spans="1:10" ht="3.75" customHeight="1">
      <c r="A14" s="135"/>
      <c r="B14" s="135"/>
      <c r="C14" s="139"/>
      <c r="D14" s="139"/>
      <c r="E14" s="135"/>
      <c r="F14" s="135"/>
      <c r="G14" s="135"/>
      <c r="H14" s="139"/>
      <c r="I14" s="139"/>
      <c r="J14" s="135"/>
    </row>
    <row r="15" spans="1:10">
      <c r="A15" s="807">
        <v>6181</v>
      </c>
      <c r="B15" s="811" t="s">
        <v>69</v>
      </c>
      <c r="C15" s="783">
        <f>'16&gt;'!AC22</f>
        <v>0</v>
      </c>
      <c r="D15" s="784"/>
      <c r="E15" s="135"/>
      <c r="F15" s="807">
        <v>7410</v>
      </c>
      <c r="G15" s="813" t="s">
        <v>442</v>
      </c>
      <c r="H15" s="783">
        <f>'16&gt;'!T22</f>
        <v>0</v>
      </c>
      <c r="I15" s="784"/>
      <c r="J15" s="135"/>
    </row>
    <row r="16" spans="1:10" ht="13.5" thickBot="1">
      <c r="A16" s="807"/>
      <c r="B16" s="812"/>
      <c r="C16" s="785"/>
      <c r="D16" s="786"/>
      <c r="E16" s="135"/>
      <c r="F16" s="807"/>
      <c r="G16" s="814"/>
      <c r="H16" s="785"/>
      <c r="I16" s="786"/>
      <c r="J16" s="135"/>
    </row>
    <row r="17" spans="1:12" ht="4.5" customHeight="1">
      <c r="A17" s="135"/>
      <c r="B17" s="135"/>
      <c r="C17" s="139"/>
      <c r="D17" s="139"/>
      <c r="E17" s="135"/>
      <c r="F17" s="135"/>
      <c r="G17" s="135"/>
      <c r="H17" s="139"/>
      <c r="I17" s="139"/>
      <c r="J17" s="135"/>
    </row>
    <row r="18" spans="1:12">
      <c r="A18" s="807">
        <v>6270</v>
      </c>
      <c r="B18" s="817" t="s">
        <v>445</v>
      </c>
      <c r="C18" s="783">
        <f>'16&gt;'!AD22</f>
        <v>0</v>
      </c>
      <c r="D18" s="784"/>
      <c r="E18" s="135"/>
      <c r="F18" s="807">
        <v>7551</v>
      </c>
      <c r="G18" s="813" t="s">
        <v>443</v>
      </c>
      <c r="H18" s="783">
        <f>'16&gt;'!U22</f>
        <v>0</v>
      </c>
      <c r="I18" s="784"/>
      <c r="J18" s="135"/>
    </row>
    <row r="19" spans="1:12" ht="13.5" thickBot="1">
      <c r="A19" s="807"/>
      <c r="B19" s="810"/>
      <c r="C19" s="785"/>
      <c r="D19" s="786"/>
      <c r="E19" s="135"/>
      <c r="F19" s="807"/>
      <c r="G19" s="825"/>
      <c r="H19" s="785"/>
      <c r="I19" s="786"/>
      <c r="J19" s="135"/>
    </row>
    <row r="20" spans="1:12" ht="4.5" customHeight="1">
      <c r="A20" s="135"/>
      <c r="B20" s="135"/>
      <c r="C20" s="139"/>
      <c r="D20" s="139"/>
      <c r="E20" s="135"/>
      <c r="F20" s="135"/>
      <c r="G20" s="135"/>
      <c r="H20" s="139"/>
      <c r="I20" s="139"/>
      <c r="J20" s="135"/>
    </row>
    <row r="21" spans="1:12">
      <c r="A21" s="807">
        <v>6586</v>
      </c>
      <c r="B21" s="815" t="s">
        <v>71</v>
      </c>
      <c r="C21" s="783">
        <f>'16&gt;'!AE22</f>
        <v>0</v>
      </c>
      <c r="D21" s="784"/>
      <c r="E21" s="135"/>
      <c r="F21" s="807">
        <v>75511</v>
      </c>
      <c r="G21" s="813" t="s">
        <v>444</v>
      </c>
      <c r="H21" s="783">
        <f>'16&gt;'!V22</f>
        <v>0</v>
      </c>
      <c r="I21" s="784"/>
      <c r="J21" s="135"/>
      <c r="L21" s="156"/>
    </row>
    <row r="22" spans="1:12" ht="13.5" thickBot="1">
      <c r="A22" s="807"/>
      <c r="B22" s="816"/>
      <c r="C22" s="785"/>
      <c r="D22" s="786"/>
      <c r="E22" s="135"/>
      <c r="F22" s="807"/>
      <c r="G22" s="814"/>
      <c r="H22" s="785"/>
      <c r="I22" s="786"/>
      <c r="J22" s="135"/>
    </row>
    <row r="23" spans="1:12" ht="4.5" customHeight="1">
      <c r="A23" s="135"/>
      <c r="B23" s="135"/>
      <c r="C23" s="139"/>
      <c r="D23" s="139"/>
      <c r="E23" s="135"/>
      <c r="F23" s="135"/>
      <c r="G23" s="135"/>
      <c r="H23" s="139"/>
      <c r="I23" s="139"/>
      <c r="J23" s="135"/>
    </row>
    <row r="24" spans="1:12">
      <c r="A24" s="807">
        <v>6700</v>
      </c>
      <c r="B24" s="818" t="s">
        <v>74</v>
      </c>
      <c r="C24" s="783">
        <f>'16&gt;'!AF22</f>
        <v>0</v>
      </c>
      <c r="D24" s="784"/>
      <c r="E24" s="135"/>
      <c r="F24" s="807">
        <v>7562</v>
      </c>
      <c r="G24" s="815" t="s">
        <v>352</v>
      </c>
      <c r="H24" s="783">
        <f>'16&gt;'!W22</f>
        <v>0</v>
      </c>
      <c r="I24" s="784"/>
      <c r="J24" s="135"/>
    </row>
    <row r="25" spans="1:12" ht="13.5" thickBot="1">
      <c r="A25" s="807"/>
      <c r="B25" s="816"/>
      <c r="C25" s="785"/>
      <c r="D25" s="786"/>
      <c r="E25" s="135"/>
      <c r="F25" s="807"/>
      <c r="G25" s="816"/>
      <c r="H25" s="785"/>
      <c r="I25" s="786"/>
      <c r="J25" s="135"/>
    </row>
    <row r="26" spans="1:12" ht="4.5" customHeight="1">
      <c r="A26" s="379"/>
      <c r="B26" s="380"/>
      <c r="C26" s="404"/>
      <c r="D26" s="404"/>
      <c r="E26" s="383"/>
      <c r="F26" s="384"/>
      <c r="G26" s="385"/>
      <c r="H26" s="404"/>
      <c r="I26" s="404"/>
      <c r="J26" s="135"/>
    </row>
    <row r="27" spans="1:12" ht="26.1" customHeight="1" thickBot="1">
      <c r="A27" s="807">
        <v>6800</v>
      </c>
      <c r="B27" s="387" t="s">
        <v>363</v>
      </c>
      <c r="C27" s="783">
        <f>'16&gt;'!AG22</f>
        <v>0</v>
      </c>
      <c r="D27" s="784"/>
      <c r="E27" s="135"/>
      <c r="F27" s="379">
        <v>7700</v>
      </c>
      <c r="G27" s="387" t="s">
        <v>75</v>
      </c>
      <c r="H27" s="826">
        <f>'16&gt;'!X22</f>
        <v>0</v>
      </c>
      <c r="I27" s="827"/>
      <c r="J27" s="135"/>
    </row>
    <row r="28" spans="1:12" s="216" customFormat="1" ht="4.5" customHeight="1">
      <c r="A28" s="807"/>
      <c r="B28" s="140"/>
      <c r="C28" s="785"/>
      <c r="D28" s="786"/>
      <c r="E28" s="140"/>
      <c r="F28" s="140"/>
      <c r="G28" s="386"/>
      <c r="H28" s="470"/>
      <c r="I28" s="470"/>
      <c r="J28" s="140"/>
    </row>
    <row r="29" spans="1:12" ht="14.1" hidden="1" customHeight="1">
      <c r="A29" s="807"/>
      <c r="B29" s="135"/>
      <c r="C29" s="819"/>
      <c r="D29" s="819"/>
      <c r="E29" s="135"/>
      <c r="F29" s="807">
        <v>7700</v>
      </c>
      <c r="G29" s="815" t="s">
        <v>75</v>
      </c>
      <c r="H29" s="798">
        <f>'16&gt;'!Y22</f>
        <v>0</v>
      </c>
      <c r="I29" s="799"/>
      <c r="J29" s="135"/>
    </row>
    <row r="30" spans="1:12" ht="14.1" hidden="1" customHeight="1" thickBot="1">
      <c r="A30" s="807"/>
      <c r="B30" s="135"/>
      <c r="C30" s="820"/>
      <c r="D30" s="820"/>
      <c r="E30" s="135"/>
      <c r="F30" s="807"/>
      <c r="G30" s="816"/>
      <c r="H30" s="785"/>
      <c r="I30" s="786"/>
      <c r="J30" s="135"/>
    </row>
    <row r="31" spans="1:12" s="216" customFormat="1" ht="19.5" customHeight="1">
      <c r="A31" s="140"/>
      <c r="B31" s="140"/>
      <c r="C31" s="139"/>
      <c r="D31" s="139"/>
      <c r="E31" s="140"/>
      <c r="F31" s="140"/>
      <c r="G31" s="140"/>
      <c r="H31" s="139"/>
      <c r="I31" s="139"/>
      <c r="J31" s="140"/>
    </row>
    <row r="32" spans="1:12">
      <c r="A32" s="135"/>
      <c r="B32" s="821" t="s">
        <v>76</v>
      </c>
      <c r="C32" s="783">
        <f>C24+C21+C18+C15+C12+C9+C27+C29</f>
        <v>0</v>
      </c>
      <c r="D32" s="784"/>
      <c r="E32" s="135"/>
      <c r="F32" s="135"/>
      <c r="G32" s="821" t="s">
        <v>77</v>
      </c>
      <c r="H32" s="783">
        <f>H24+H21+H18+H15+H12+H27+H9+H29</f>
        <v>0</v>
      </c>
      <c r="I32" s="784"/>
      <c r="J32" s="135"/>
    </row>
    <row r="33" spans="1:10" ht="13.5" thickBot="1">
      <c r="A33" s="135"/>
      <c r="B33" s="808"/>
      <c r="C33" s="785"/>
      <c r="D33" s="786"/>
      <c r="E33" s="135"/>
      <c r="F33" s="135"/>
      <c r="G33" s="808"/>
      <c r="H33" s="785"/>
      <c r="I33" s="786"/>
      <c r="J33" s="135"/>
    </row>
    <row r="34" spans="1:10" s="13" customFormat="1" ht="18">
      <c r="A34" s="138"/>
      <c r="B34" s="138"/>
      <c r="C34" s="822" t="s">
        <v>78</v>
      </c>
      <c r="D34" s="822"/>
      <c r="E34" s="138"/>
      <c r="F34" s="138"/>
      <c r="G34" s="138"/>
      <c r="H34" s="822" t="s">
        <v>78</v>
      </c>
      <c r="I34" s="822"/>
      <c r="J34" s="138"/>
    </row>
    <row r="35" spans="1:10">
      <c r="A35" s="135"/>
      <c r="B35" s="823" t="s">
        <v>79</v>
      </c>
      <c r="C35" s="783">
        <f>IF(H32&lt;C32,0,H32-C32)</f>
        <v>0</v>
      </c>
      <c r="D35" s="784"/>
      <c r="E35" s="135"/>
      <c r="F35" s="135"/>
      <c r="G35" s="823" t="s">
        <v>80</v>
      </c>
      <c r="H35" s="783">
        <f>IF(C32&lt;H32,0,C32-H32)</f>
        <v>0</v>
      </c>
      <c r="I35" s="784"/>
      <c r="J35" s="135"/>
    </row>
    <row r="36" spans="1:10">
      <c r="A36" s="135"/>
      <c r="B36" s="823"/>
      <c r="C36" s="785"/>
      <c r="D36" s="786"/>
      <c r="E36" s="135"/>
      <c r="F36" s="135"/>
      <c r="G36" s="823"/>
      <c r="H36" s="785"/>
      <c r="I36" s="786"/>
      <c r="J36" s="135"/>
    </row>
    <row r="37" spans="1:10" s="13" customFormat="1" ht="18">
      <c r="A37" s="138"/>
      <c r="B37" s="138"/>
      <c r="C37" s="822" t="s">
        <v>81</v>
      </c>
      <c r="D37" s="822"/>
      <c r="E37" s="138"/>
      <c r="F37" s="138"/>
      <c r="G37" s="138"/>
      <c r="H37" s="822" t="s">
        <v>81</v>
      </c>
      <c r="I37" s="822"/>
      <c r="J37" s="138"/>
    </row>
    <row r="38" spans="1:10">
      <c r="A38" s="135"/>
      <c r="B38" s="135"/>
      <c r="C38" s="783">
        <f>C32+C35</f>
        <v>0</v>
      </c>
      <c r="D38" s="784"/>
      <c r="E38" s="135"/>
      <c r="F38" s="135"/>
      <c r="G38" s="135"/>
      <c r="H38" s="783">
        <f>H32+H35</f>
        <v>0</v>
      </c>
      <c r="I38" s="784"/>
      <c r="J38" s="135"/>
    </row>
    <row r="39" spans="1:10">
      <c r="A39" s="135"/>
      <c r="B39" s="135"/>
      <c r="C39" s="785"/>
      <c r="D39" s="786"/>
      <c r="E39" s="135"/>
      <c r="F39" s="135"/>
      <c r="G39" s="135"/>
      <c r="H39" s="785"/>
      <c r="I39" s="786"/>
      <c r="J39" s="135"/>
    </row>
    <row r="40" spans="1:10">
      <c r="A40" s="135"/>
      <c r="B40" s="135"/>
      <c r="C40" s="135"/>
      <c r="D40" s="135"/>
      <c r="E40" s="135"/>
      <c r="F40" s="135"/>
      <c r="G40" s="135"/>
      <c r="H40" s="135"/>
      <c r="I40" s="135"/>
      <c r="J40" s="135"/>
    </row>
    <row r="41" spans="1:10">
      <c r="A41" s="135"/>
      <c r="B41" s="801" t="s">
        <v>166</v>
      </c>
      <c r="C41" s="802"/>
      <c r="D41" s="802"/>
      <c r="E41" s="802"/>
      <c r="F41" s="802"/>
      <c r="G41" s="802"/>
      <c r="H41" s="802"/>
      <c r="I41" s="803"/>
      <c r="J41" s="135"/>
    </row>
    <row r="42" spans="1:10">
      <c r="A42" s="135"/>
      <c r="B42" s="804"/>
      <c r="C42" s="805"/>
      <c r="D42" s="805"/>
      <c r="E42" s="805"/>
      <c r="F42" s="805"/>
      <c r="G42" s="805"/>
      <c r="H42" s="805"/>
      <c r="I42" s="806"/>
      <c r="J42" s="135"/>
    </row>
    <row r="43" spans="1:10">
      <c r="A43" s="135"/>
      <c r="B43" s="135"/>
      <c r="C43" s="135"/>
      <c r="D43" s="135"/>
      <c r="E43" s="135"/>
      <c r="F43" s="135"/>
      <c r="G43" s="135"/>
      <c r="H43" s="135"/>
      <c r="I43" s="135"/>
      <c r="J43" s="135"/>
    </row>
    <row r="44" spans="1:10" ht="3" customHeight="1">
      <c r="A44" s="135"/>
      <c r="B44" s="135"/>
      <c r="C44" s="135"/>
      <c r="D44" s="135"/>
      <c r="E44" s="135"/>
      <c r="F44" s="135"/>
      <c r="G44" s="135"/>
      <c r="H44" s="135"/>
      <c r="I44" s="135"/>
      <c r="J44" s="135"/>
    </row>
    <row r="45" spans="1:10" ht="18">
      <c r="A45" s="135"/>
      <c r="B45" s="769" t="s">
        <v>82</v>
      </c>
      <c r="C45" s="769"/>
      <c r="D45" s="769"/>
      <c r="E45" s="135"/>
      <c r="F45" s="135"/>
      <c r="G45" s="769" t="s">
        <v>83</v>
      </c>
      <c r="H45" s="769"/>
      <c r="I45" s="769"/>
      <c r="J45" s="135"/>
    </row>
    <row r="46" spans="1:10">
      <c r="A46" s="135"/>
      <c r="B46" s="135" t="s">
        <v>99</v>
      </c>
      <c r="C46" s="135"/>
      <c r="D46" s="135"/>
      <c r="E46" s="135"/>
      <c r="F46" s="135"/>
      <c r="G46" s="135"/>
      <c r="H46" s="800" t="s">
        <v>66</v>
      </c>
      <c r="I46" s="800"/>
      <c r="J46" s="135"/>
    </row>
    <row r="47" spans="1:10">
      <c r="A47" s="807"/>
      <c r="B47" s="824"/>
      <c r="C47" s="140"/>
      <c r="D47" s="140"/>
      <c r="E47" s="135"/>
      <c r="F47" s="807">
        <v>110</v>
      </c>
      <c r="G47" s="135" t="s">
        <v>84</v>
      </c>
      <c r="H47" s="783">
        <f>'1'!P6</f>
        <v>0</v>
      </c>
      <c r="I47" s="784"/>
      <c r="J47" s="135"/>
    </row>
    <row r="48" spans="1:10">
      <c r="A48" s="807"/>
      <c r="B48" s="795"/>
      <c r="C48" s="800" t="s">
        <v>66</v>
      </c>
      <c r="D48" s="800"/>
      <c r="E48" s="135"/>
      <c r="F48" s="807"/>
      <c r="G48" s="141" t="s">
        <v>85</v>
      </c>
      <c r="H48" s="785"/>
      <c r="I48" s="786"/>
      <c r="J48" s="135"/>
    </row>
    <row r="49" spans="1:10" ht="4.5" customHeight="1">
      <c r="A49" s="135"/>
      <c r="B49" s="135"/>
      <c r="C49" s="135"/>
      <c r="D49" s="135"/>
      <c r="E49" s="135"/>
      <c r="F49" s="135"/>
      <c r="G49" s="135"/>
      <c r="H49" s="140"/>
      <c r="I49" s="140"/>
      <c r="J49" s="135"/>
    </row>
    <row r="50" spans="1:10" ht="18" customHeight="1">
      <c r="A50" s="807">
        <v>512</v>
      </c>
      <c r="B50" s="795" t="s">
        <v>354</v>
      </c>
      <c r="C50" s="783">
        <f>'16&gt;'!L22</f>
        <v>0</v>
      </c>
      <c r="D50" s="784"/>
      <c r="E50" s="135"/>
      <c r="F50" s="807">
        <v>120</v>
      </c>
      <c r="G50" s="795" t="s">
        <v>89</v>
      </c>
      <c r="H50" s="783">
        <f>C35</f>
        <v>0</v>
      </c>
      <c r="I50" s="784"/>
      <c r="J50" s="135"/>
    </row>
    <row r="51" spans="1:10">
      <c r="A51" s="807"/>
      <c r="B51" s="795"/>
      <c r="C51" s="785"/>
      <c r="D51" s="786"/>
      <c r="E51" s="135"/>
      <c r="F51" s="807"/>
      <c r="G51" s="795"/>
      <c r="H51" s="785"/>
      <c r="I51" s="786"/>
      <c r="J51" s="135"/>
    </row>
    <row r="52" spans="1:10" ht="4.5" customHeight="1">
      <c r="A52" s="135"/>
      <c r="B52" s="135"/>
      <c r="C52" s="139"/>
      <c r="D52" s="139"/>
      <c r="E52" s="135"/>
      <c r="F52" s="135"/>
      <c r="G52" s="135"/>
      <c r="H52" s="139"/>
      <c r="I52" s="139"/>
      <c r="J52" s="135"/>
    </row>
    <row r="53" spans="1:10" ht="18" customHeight="1">
      <c r="A53" s="807">
        <v>530</v>
      </c>
      <c r="B53" s="795" t="s">
        <v>86</v>
      </c>
      <c r="C53" s="783">
        <f>'16&gt;'!O22</f>
        <v>0</v>
      </c>
      <c r="D53" s="784"/>
      <c r="E53" s="135"/>
      <c r="F53" s="807">
        <v>129</v>
      </c>
      <c r="G53" s="795" t="s">
        <v>90</v>
      </c>
      <c r="H53" s="783">
        <f>H35</f>
        <v>0</v>
      </c>
      <c r="I53" s="784"/>
      <c r="J53" s="135"/>
    </row>
    <row r="54" spans="1:10">
      <c r="A54" s="807"/>
      <c r="B54" s="795"/>
      <c r="C54" s="785"/>
      <c r="D54" s="786"/>
      <c r="E54" s="135"/>
      <c r="F54" s="807"/>
      <c r="G54" s="795"/>
      <c r="H54" s="785"/>
      <c r="I54" s="786"/>
      <c r="J54" s="135"/>
    </row>
    <row r="55" spans="1:10" s="14" customFormat="1" ht="18">
      <c r="A55" s="142"/>
      <c r="B55" s="142"/>
      <c r="C55" s="796" t="s">
        <v>81</v>
      </c>
      <c r="D55" s="796"/>
      <c r="E55" s="142"/>
      <c r="F55" s="142"/>
      <c r="G55" s="142"/>
      <c r="H55" s="796" t="s">
        <v>81</v>
      </c>
      <c r="I55" s="796"/>
      <c r="J55" s="142"/>
    </row>
    <row r="56" spans="1:10">
      <c r="A56" s="135"/>
      <c r="B56" s="797" t="s">
        <v>87</v>
      </c>
      <c r="C56" s="791">
        <f>C53+C50</f>
        <v>0</v>
      </c>
      <c r="D56" s="792"/>
      <c r="E56" s="135"/>
      <c r="F56" s="135"/>
      <c r="G56" s="797" t="s">
        <v>88</v>
      </c>
      <c r="H56" s="791">
        <f>H47+H50-H53</f>
        <v>0</v>
      </c>
      <c r="I56" s="792"/>
      <c r="J56" s="135"/>
    </row>
    <row r="57" spans="1:10">
      <c r="A57" s="135"/>
      <c r="B57" s="797"/>
      <c r="C57" s="793"/>
      <c r="D57" s="794"/>
      <c r="E57" s="135"/>
      <c r="F57" s="135"/>
      <c r="G57" s="797"/>
      <c r="H57" s="793"/>
      <c r="I57" s="794"/>
      <c r="J57" s="135"/>
    </row>
    <row r="58" spans="1:10">
      <c r="A58" s="135"/>
      <c r="B58" s="135"/>
      <c r="C58" s="135"/>
      <c r="D58" s="135"/>
      <c r="E58" s="135"/>
      <c r="F58" s="135"/>
      <c r="G58" s="776" t="str">
        <f>IF(ROUND(C56,2)=ROUND(H56,2),"OK","ERREUR")</f>
        <v>OK</v>
      </c>
      <c r="H58" s="135"/>
      <c r="I58" s="135"/>
      <c r="J58" s="135"/>
    </row>
    <row r="59" spans="1:10">
      <c r="A59" s="135"/>
      <c r="B59" s="135"/>
      <c r="C59" s="135"/>
      <c r="D59" s="135"/>
      <c r="E59" s="135"/>
      <c r="F59" s="135"/>
      <c r="G59" s="776"/>
      <c r="H59" s="135"/>
      <c r="I59" s="135"/>
      <c r="J59" s="135"/>
    </row>
    <row r="60" spans="1:10">
      <c r="A60" s="390"/>
      <c r="B60" s="390"/>
      <c r="C60" s="390"/>
      <c r="D60" s="390"/>
      <c r="E60" s="390"/>
      <c r="F60" s="390"/>
      <c r="G60" s="390"/>
      <c r="H60" s="390"/>
      <c r="I60" s="390"/>
      <c r="J60" s="135"/>
    </row>
    <row r="61" spans="1:10">
      <c r="A61" s="390"/>
      <c r="B61" s="405" t="s">
        <v>143</v>
      </c>
      <c r="C61" s="390"/>
      <c r="D61" s="390"/>
      <c r="E61" s="390"/>
      <c r="F61" s="390"/>
      <c r="G61" s="406" t="s">
        <v>144</v>
      </c>
      <c r="H61" s="407"/>
      <c r="I61" s="408"/>
      <c r="J61" s="135"/>
    </row>
    <row r="62" spans="1:10" ht="16.5" customHeight="1">
      <c r="A62" s="390"/>
      <c r="B62" s="788">
        <f>Garde!G11</f>
        <v>0</v>
      </c>
      <c r="C62" s="789"/>
      <c r="D62" s="789"/>
      <c r="E62" s="790"/>
      <c r="F62" s="390"/>
      <c r="G62" s="770"/>
      <c r="H62" s="771"/>
      <c r="I62" s="772"/>
      <c r="J62" s="135"/>
    </row>
    <row r="63" spans="1:10">
      <c r="A63" s="390"/>
      <c r="B63" s="390"/>
      <c r="C63" s="390"/>
      <c r="D63" s="390"/>
      <c r="E63" s="390"/>
      <c r="F63" s="390"/>
      <c r="G63" s="770"/>
      <c r="H63" s="771"/>
      <c r="I63" s="772"/>
      <c r="J63" s="135"/>
    </row>
    <row r="64" spans="1:10" ht="15.95" customHeight="1">
      <c r="A64" s="390"/>
      <c r="B64" s="390"/>
      <c r="C64" s="390"/>
      <c r="D64" s="390"/>
      <c r="E64" s="390"/>
      <c r="F64" s="390"/>
      <c r="G64" s="773"/>
      <c r="H64" s="774"/>
      <c r="I64" s="775"/>
      <c r="J64" s="135"/>
    </row>
    <row r="65" spans="1:10">
      <c r="A65" s="135"/>
      <c r="B65" s="135"/>
      <c r="C65" s="135"/>
      <c r="D65" s="135"/>
      <c r="E65" s="135"/>
      <c r="F65" s="135"/>
      <c r="G65" s="388"/>
      <c r="H65" s="388"/>
      <c r="I65" s="388"/>
      <c r="J65" s="135"/>
    </row>
  </sheetData>
  <sheetProtection password="CD4D" sheet="1" selectLockedCells="1"/>
  <mergeCells count="96">
    <mergeCell ref="A53:A54"/>
    <mergeCell ref="B53:B54"/>
    <mergeCell ref="F53:F54"/>
    <mergeCell ref="G53:G54"/>
    <mergeCell ref="C53:D54"/>
    <mergeCell ref="A47:A48"/>
    <mergeCell ref="A50:A51"/>
    <mergeCell ref="B50:B51"/>
    <mergeCell ref="F50:F51"/>
    <mergeCell ref="C50:D51"/>
    <mergeCell ref="G18:G19"/>
    <mergeCell ref="H27:I27"/>
    <mergeCell ref="A27:A28"/>
    <mergeCell ref="C27:D28"/>
    <mergeCell ref="C37:D37"/>
    <mergeCell ref="H37:I37"/>
    <mergeCell ref="C35:D36"/>
    <mergeCell ref="H35:I36"/>
    <mergeCell ref="B47:B48"/>
    <mergeCell ref="F47:F48"/>
    <mergeCell ref="B32:B33"/>
    <mergeCell ref="G32:G33"/>
    <mergeCell ref="C34:D34"/>
    <mergeCell ref="H34:I34"/>
    <mergeCell ref="C32:D33"/>
    <mergeCell ref="B35:B36"/>
    <mergeCell ref="G35:G36"/>
    <mergeCell ref="A24:A25"/>
    <mergeCell ref="B24:B25"/>
    <mergeCell ref="F24:F25"/>
    <mergeCell ref="G24:G25"/>
    <mergeCell ref="C24:D25"/>
    <mergeCell ref="A29:A30"/>
    <mergeCell ref="F29:F30"/>
    <mergeCell ref="G29:G30"/>
    <mergeCell ref="C29:D30"/>
    <mergeCell ref="A21:A22"/>
    <mergeCell ref="B21:B22"/>
    <mergeCell ref="F21:F22"/>
    <mergeCell ref="B18:B19"/>
    <mergeCell ref="G21:G22"/>
    <mergeCell ref="C21:D22"/>
    <mergeCell ref="A15:A16"/>
    <mergeCell ref="F15:F16"/>
    <mergeCell ref="B15:B16"/>
    <mergeCell ref="G15:G16"/>
    <mergeCell ref="A18:A19"/>
    <mergeCell ref="F18:F19"/>
    <mergeCell ref="C15:D16"/>
    <mergeCell ref="C18:D19"/>
    <mergeCell ref="C9:D10"/>
    <mergeCell ref="A12:A13"/>
    <mergeCell ref="B12:B13"/>
    <mergeCell ref="F12:F13"/>
    <mergeCell ref="G12:G13"/>
    <mergeCell ref="C12:D13"/>
    <mergeCell ref="H47:I48"/>
    <mergeCell ref="A8:B8"/>
    <mergeCell ref="C8:D8"/>
    <mergeCell ref="B1:B3"/>
    <mergeCell ref="B41:I42"/>
    <mergeCell ref="A9:A10"/>
    <mergeCell ref="B9:B10"/>
    <mergeCell ref="F9:F10"/>
    <mergeCell ref="H9:I10"/>
    <mergeCell ref="G9:G10"/>
    <mergeCell ref="G56:G57"/>
    <mergeCell ref="C56:D57"/>
    <mergeCell ref="H21:I22"/>
    <mergeCell ref="H24:I25"/>
    <mergeCell ref="H29:I30"/>
    <mergeCell ref="H32:I33"/>
    <mergeCell ref="B45:D45"/>
    <mergeCell ref="G45:I45"/>
    <mergeCell ref="C48:D48"/>
    <mergeCell ref="H46:I46"/>
    <mergeCell ref="F8:G8"/>
    <mergeCell ref="H8:I8"/>
    <mergeCell ref="B62:E62"/>
    <mergeCell ref="H50:I51"/>
    <mergeCell ref="H53:I54"/>
    <mergeCell ref="H56:I57"/>
    <mergeCell ref="G50:G51"/>
    <mergeCell ref="C55:D55"/>
    <mergeCell ref="H55:I55"/>
    <mergeCell ref="B56:B57"/>
    <mergeCell ref="G62:I64"/>
    <mergeCell ref="G58:G59"/>
    <mergeCell ref="B5:B6"/>
    <mergeCell ref="H1:I1"/>
    <mergeCell ref="G2:I6"/>
    <mergeCell ref="H38:I39"/>
    <mergeCell ref="C38:D39"/>
    <mergeCell ref="H12:I13"/>
    <mergeCell ref="H15:I16"/>
    <mergeCell ref="H18:I19"/>
  </mergeCells>
  <phoneticPr fontId="31" type="noConversion"/>
  <pageMargins left="0.31496062992125984" right="0.35433070866141736" top="0.35433070866141736" bottom="0.35433070866141736" header="0.35433070866141736" footer="0.51181102362204722"/>
  <pageSetup paperSize="9" orientation="portrait" horizontalDpi="4294967293" r:id="rId1"/>
  <headerFooter alignWithMargins="0"/>
  <drawing r:id="rId2"/>
  <legacyDrawing r:id="rId3"/>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9D191B-1640-403B-9774-CE7EF45F87D2}">
  <sheetPr>
    <tabColor rgb="FF92D050"/>
  </sheetPr>
  <dimension ref="A1:IV51"/>
  <sheetViews>
    <sheetView workbookViewId="0">
      <selection sqref="A1:D1"/>
    </sheetView>
  </sheetViews>
  <sheetFormatPr baseColWidth="10" defaultRowHeight="12.75"/>
  <cols>
    <col min="1" max="1" width="55.140625" style="390" customWidth="1"/>
    <col min="2" max="2" width="35.5703125" style="390" customWidth="1"/>
    <col min="3" max="3" width="5" style="390" customWidth="1"/>
    <col min="4" max="4" width="5.7109375" style="390" customWidth="1"/>
    <col min="5" max="16384" width="11.42578125" style="390"/>
  </cols>
  <sheetData>
    <row r="1" spans="1:256" s="135" customFormat="1" ht="18.75">
      <c r="A1" s="871" t="s">
        <v>384</v>
      </c>
      <c r="B1" s="872"/>
      <c r="C1" s="872"/>
      <c r="D1" s="873"/>
    </row>
    <row r="2" spans="1:256" s="135" customFormat="1" ht="42" customHeight="1">
      <c r="A2" s="874" t="s">
        <v>385</v>
      </c>
      <c r="B2" s="875"/>
      <c r="C2" s="875"/>
      <c r="D2" s="876"/>
    </row>
    <row r="3" spans="1:256" s="135" customFormat="1" ht="53.25" customHeight="1">
      <c r="A3" s="877" t="s">
        <v>350</v>
      </c>
      <c r="B3" s="878"/>
      <c r="C3" s="878"/>
      <c r="D3" s="879"/>
    </row>
    <row r="4" spans="1:256" s="135" customFormat="1" ht="15">
      <c r="A4" s="880" t="s">
        <v>386</v>
      </c>
      <c r="B4" s="881"/>
      <c r="C4" s="881"/>
      <c r="D4" s="882"/>
    </row>
    <row r="5" spans="1:256" s="135" customFormat="1" ht="15.75">
      <c r="A5" s="883" t="s">
        <v>387</v>
      </c>
      <c r="B5" s="884"/>
      <c r="C5" s="884"/>
      <c r="D5" s="885"/>
    </row>
    <row r="6" spans="1:256" ht="15">
      <c r="A6" s="886" t="s">
        <v>388</v>
      </c>
      <c r="B6" s="887"/>
      <c r="C6" s="401"/>
      <c r="D6" s="403"/>
      <c r="E6" s="402"/>
      <c r="F6" s="402"/>
      <c r="G6" s="402"/>
      <c r="H6" s="402"/>
      <c r="I6" s="402"/>
      <c r="J6" s="402"/>
      <c r="K6" s="402"/>
      <c r="L6" s="402"/>
      <c r="M6" s="402"/>
      <c r="N6" s="402"/>
      <c r="O6" s="402"/>
      <c r="P6" s="402"/>
      <c r="Q6" s="402"/>
      <c r="R6" s="402"/>
      <c r="S6" s="402"/>
      <c r="T6" s="402"/>
      <c r="U6" s="402"/>
      <c r="V6" s="402"/>
      <c r="W6" s="402"/>
      <c r="X6" s="402"/>
      <c r="Y6" s="402"/>
      <c r="Z6" s="402"/>
      <c r="AA6" s="402"/>
      <c r="AB6" s="402"/>
      <c r="AC6" s="402"/>
      <c r="AD6" s="402"/>
      <c r="AE6" s="402"/>
      <c r="AF6" s="402"/>
      <c r="AG6" s="402"/>
      <c r="AH6" s="402"/>
      <c r="AI6" s="402"/>
      <c r="AJ6" s="402"/>
      <c r="AK6" s="402"/>
      <c r="AL6" s="402"/>
      <c r="AM6" s="402"/>
      <c r="AN6" s="402"/>
      <c r="AO6" s="402"/>
      <c r="AP6" s="402"/>
      <c r="AQ6" s="402"/>
      <c r="AR6" s="402"/>
      <c r="AS6" s="402"/>
      <c r="AT6" s="402"/>
      <c r="AU6" s="402"/>
      <c r="AV6" s="402"/>
      <c r="AW6" s="402"/>
      <c r="AX6" s="402"/>
      <c r="AY6" s="402"/>
      <c r="AZ6" s="402"/>
      <c r="BA6" s="402"/>
      <c r="BB6" s="402"/>
      <c r="BC6" s="402"/>
      <c r="BD6" s="402"/>
      <c r="BE6" s="402"/>
      <c r="BF6" s="402"/>
      <c r="BG6" s="402"/>
      <c r="BH6" s="402"/>
      <c r="BI6" s="402"/>
      <c r="BJ6" s="402"/>
      <c r="BK6" s="402"/>
      <c r="BL6" s="402"/>
      <c r="BM6" s="402"/>
      <c r="BN6" s="402"/>
      <c r="BO6" s="402"/>
      <c r="BP6" s="402"/>
      <c r="BQ6" s="402"/>
      <c r="BR6" s="402"/>
      <c r="BS6" s="402"/>
      <c r="BT6" s="402"/>
      <c r="BU6" s="402"/>
      <c r="BV6" s="402"/>
      <c r="BW6" s="402"/>
      <c r="BX6" s="402"/>
      <c r="BY6" s="402"/>
      <c r="BZ6" s="402"/>
      <c r="CA6" s="402"/>
      <c r="CB6" s="402"/>
      <c r="CC6" s="402"/>
      <c r="CD6" s="402"/>
      <c r="CE6" s="402"/>
      <c r="CF6" s="402"/>
      <c r="CG6" s="402"/>
      <c r="CH6" s="402"/>
      <c r="CI6" s="402"/>
      <c r="CJ6" s="402"/>
      <c r="CK6" s="402"/>
      <c r="CL6" s="402"/>
      <c r="CM6" s="402"/>
      <c r="CN6" s="402"/>
      <c r="CO6" s="402"/>
      <c r="CP6" s="402"/>
      <c r="CQ6" s="402"/>
      <c r="CR6" s="402"/>
      <c r="CS6" s="402"/>
      <c r="CT6" s="402"/>
      <c r="CU6" s="402"/>
      <c r="CV6" s="402"/>
      <c r="CW6" s="402"/>
      <c r="CX6" s="402"/>
      <c r="CY6" s="402"/>
      <c r="CZ6" s="402"/>
      <c r="DA6" s="402"/>
      <c r="DB6" s="402"/>
      <c r="DC6" s="402"/>
      <c r="DD6" s="402"/>
      <c r="DE6" s="402"/>
      <c r="DF6" s="402"/>
      <c r="DG6" s="402"/>
      <c r="DH6" s="402"/>
      <c r="DI6" s="402"/>
      <c r="DJ6" s="402"/>
      <c r="DK6" s="402"/>
      <c r="DL6" s="402"/>
      <c r="DM6" s="402"/>
      <c r="DN6" s="402"/>
      <c r="DO6" s="402"/>
      <c r="DP6" s="402"/>
      <c r="DQ6" s="402"/>
      <c r="DR6" s="402"/>
      <c r="DS6" s="402"/>
      <c r="DT6" s="402"/>
      <c r="DU6" s="402"/>
      <c r="DV6" s="402"/>
      <c r="DW6" s="402"/>
      <c r="DX6" s="402"/>
      <c r="DY6" s="402"/>
      <c r="DZ6" s="402"/>
      <c r="EA6" s="402"/>
      <c r="EB6" s="402"/>
      <c r="EC6" s="402"/>
      <c r="ED6" s="402"/>
      <c r="EE6" s="402"/>
      <c r="EF6" s="402"/>
      <c r="EG6" s="402"/>
      <c r="EH6" s="402"/>
      <c r="EI6" s="402"/>
      <c r="EJ6" s="402"/>
      <c r="EK6" s="402"/>
      <c r="EL6" s="402"/>
      <c r="EM6" s="402"/>
      <c r="EN6" s="402"/>
      <c r="EO6" s="402"/>
      <c r="EP6" s="402"/>
      <c r="EQ6" s="402"/>
      <c r="ER6" s="402"/>
      <c r="ES6" s="402"/>
      <c r="ET6" s="402"/>
      <c r="EU6" s="402"/>
      <c r="EV6" s="402"/>
      <c r="EW6" s="402"/>
      <c r="EX6" s="402"/>
      <c r="EY6" s="402"/>
      <c r="EZ6" s="402"/>
      <c r="FA6" s="402"/>
      <c r="FB6" s="402"/>
      <c r="FC6" s="402"/>
      <c r="FD6" s="402"/>
      <c r="FE6" s="402"/>
      <c r="FF6" s="402"/>
      <c r="FG6" s="402"/>
      <c r="FH6" s="402"/>
      <c r="FI6" s="402"/>
      <c r="FJ6" s="402"/>
      <c r="FK6" s="402"/>
      <c r="FL6" s="402"/>
      <c r="FM6" s="402"/>
      <c r="FN6" s="402"/>
      <c r="FO6" s="402"/>
      <c r="FP6" s="402"/>
      <c r="FQ6" s="402"/>
      <c r="FR6" s="402"/>
      <c r="FS6" s="402"/>
      <c r="FT6" s="402"/>
      <c r="FU6" s="402"/>
      <c r="FV6" s="402"/>
      <c r="FW6" s="402"/>
      <c r="FX6" s="402"/>
      <c r="FY6" s="402"/>
      <c r="FZ6" s="402"/>
      <c r="GA6" s="402"/>
      <c r="GB6" s="402"/>
      <c r="GC6" s="402"/>
      <c r="GD6" s="402"/>
      <c r="GE6" s="402"/>
      <c r="GF6" s="402"/>
      <c r="GG6" s="402"/>
      <c r="GH6" s="402"/>
      <c r="GI6" s="402"/>
      <c r="GJ6" s="402"/>
      <c r="GK6" s="402"/>
      <c r="GL6" s="402"/>
      <c r="GM6" s="402"/>
      <c r="GN6" s="402"/>
      <c r="GO6" s="402"/>
      <c r="GP6" s="402"/>
      <c r="GQ6" s="402"/>
      <c r="GR6" s="402"/>
      <c r="GS6" s="402"/>
      <c r="GT6" s="402"/>
      <c r="GU6" s="402"/>
      <c r="GV6" s="402"/>
      <c r="GW6" s="402"/>
      <c r="GX6" s="402"/>
      <c r="GY6" s="402"/>
      <c r="GZ6" s="402"/>
      <c r="HA6" s="402"/>
      <c r="HB6" s="402"/>
      <c r="HC6" s="402"/>
      <c r="HD6" s="402"/>
      <c r="HE6" s="402"/>
      <c r="HF6" s="402"/>
      <c r="HG6" s="402"/>
      <c r="HH6" s="402"/>
      <c r="HI6" s="402"/>
      <c r="HJ6" s="402"/>
      <c r="HK6" s="402"/>
      <c r="HL6" s="402"/>
      <c r="HM6" s="402"/>
      <c r="HN6" s="402"/>
      <c r="HO6" s="402"/>
      <c r="HP6" s="402"/>
      <c r="HQ6" s="402"/>
      <c r="HR6" s="402"/>
      <c r="HS6" s="402"/>
      <c r="HT6" s="402"/>
      <c r="HU6" s="402"/>
      <c r="HV6" s="402"/>
      <c r="HW6" s="402"/>
      <c r="HX6" s="402"/>
      <c r="HY6" s="402"/>
      <c r="HZ6" s="402"/>
      <c r="IA6" s="402"/>
      <c r="IB6" s="402"/>
      <c r="IC6" s="402"/>
      <c r="ID6" s="402"/>
      <c r="IE6" s="402"/>
      <c r="IF6" s="402"/>
      <c r="IG6" s="402"/>
      <c r="IH6" s="402"/>
      <c r="II6" s="402"/>
      <c r="IJ6" s="402"/>
      <c r="IK6" s="402"/>
      <c r="IL6" s="402"/>
      <c r="IM6" s="402"/>
      <c r="IN6" s="402"/>
      <c r="IO6" s="402"/>
      <c r="IP6" s="402"/>
      <c r="IQ6" s="402"/>
      <c r="IR6" s="402"/>
      <c r="IS6" s="402"/>
      <c r="IT6" s="402"/>
      <c r="IU6" s="402"/>
      <c r="IV6" s="402"/>
    </row>
    <row r="7" spans="1:256" ht="13.5">
      <c r="A7" s="828" t="s">
        <v>389</v>
      </c>
      <c r="B7" s="829"/>
      <c r="C7" s="424">
        <v>1</v>
      </c>
      <c r="D7" s="403"/>
      <c r="E7" s="402"/>
      <c r="F7" s="402"/>
      <c r="G7" s="402"/>
      <c r="H7" s="402"/>
      <c r="I7" s="402"/>
      <c r="J7" s="402"/>
      <c r="K7" s="402"/>
      <c r="L7" s="402"/>
      <c r="M7" s="402"/>
      <c r="N7" s="402"/>
      <c r="O7" s="402"/>
      <c r="P7" s="402"/>
      <c r="Q7" s="402"/>
      <c r="R7" s="402"/>
      <c r="S7" s="402"/>
      <c r="T7" s="402"/>
      <c r="U7" s="402"/>
      <c r="V7" s="402"/>
      <c r="W7" s="402"/>
      <c r="X7" s="402"/>
      <c r="Y7" s="402"/>
      <c r="Z7" s="402"/>
      <c r="AA7" s="402"/>
      <c r="AB7" s="402"/>
      <c r="AC7" s="402"/>
      <c r="AD7" s="402"/>
      <c r="AE7" s="402"/>
      <c r="AF7" s="402"/>
      <c r="AG7" s="402"/>
      <c r="AH7" s="402"/>
      <c r="AI7" s="402"/>
      <c r="AJ7" s="402"/>
      <c r="AK7" s="402"/>
      <c r="AL7" s="402"/>
      <c r="AM7" s="402"/>
      <c r="AN7" s="402"/>
      <c r="AO7" s="402"/>
      <c r="AP7" s="402"/>
      <c r="AQ7" s="402"/>
      <c r="AR7" s="402"/>
      <c r="AS7" s="402"/>
      <c r="AT7" s="402"/>
      <c r="AU7" s="402"/>
      <c r="AV7" s="402"/>
      <c r="AW7" s="402"/>
      <c r="AX7" s="402"/>
      <c r="AY7" s="402"/>
      <c r="AZ7" s="402"/>
      <c r="BA7" s="402"/>
      <c r="BB7" s="402"/>
      <c r="BC7" s="402"/>
      <c r="BD7" s="402"/>
      <c r="BE7" s="402"/>
      <c r="BF7" s="402"/>
      <c r="BG7" s="402"/>
      <c r="BH7" s="402"/>
      <c r="BI7" s="402"/>
      <c r="BJ7" s="402"/>
      <c r="BK7" s="402"/>
      <c r="BL7" s="402"/>
      <c r="BM7" s="402"/>
      <c r="BN7" s="402"/>
      <c r="BO7" s="402"/>
      <c r="BP7" s="402"/>
      <c r="BQ7" s="402"/>
      <c r="BR7" s="402"/>
      <c r="BS7" s="402"/>
      <c r="BT7" s="402"/>
      <c r="BU7" s="402"/>
      <c r="BV7" s="402"/>
      <c r="BW7" s="402"/>
      <c r="BX7" s="402"/>
      <c r="BY7" s="402"/>
      <c r="BZ7" s="402"/>
      <c r="CA7" s="402"/>
      <c r="CB7" s="402"/>
      <c r="CC7" s="402"/>
      <c r="CD7" s="402"/>
      <c r="CE7" s="402"/>
      <c r="CF7" s="402"/>
      <c r="CG7" s="402"/>
      <c r="CH7" s="402"/>
      <c r="CI7" s="402"/>
      <c r="CJ7" s="402"/>
      <c r="CK7" s="402"/>
      <c r="CL7" s="402"/>
      <c r="CM7" s="402"/>
      <c r="CN7" s="402"/>
      <c r="CO7" s="402"/>
      <c r="CP7" s="402"/>
      <c r="CQ7" s="402"/>
      <c r="CR7" s="402"/>
      <c r="CS7" s="402"/>
      <c r="CT7" s="402"/>
      <c r="CU7" s="402"/>
      <c r="CV7" s="402"/>
      <c r="CW7" s="402"/>
      <c r="CX7" s="402"/>
      <c r="CY7" s="402"/>
      <c r="CZ7" s="402"/>
      <c r="DA7" s="402"/>
      <c r="DB7" s="402"/>
      <c r="DC7" s="402"/>
      <c r="DD7" s="402"/>
      <c r="DE7" s="402"/>
      <c r="DF7" s="402"/>
      <c r="DG7" s="402"/>
      <c r="DH7" s="402"/>
      <c r="DI7" s="402"/>
      <c r="DJ7" s="402"/>
      <c r="DK7" s="402"/>
      <c r="DL7" s="402"/>
      <c r="DM7" s="402"/>
      <c r="DN7" s="402"/>
      <c r="DO7" s="402"/>
      <c r="DP7" s="402"/>
      <c r="DQ7" s="402"/>
      <c r="DR7" s="402"/>
      <c r="DS7" s="402"/>
      <c r="DT7" s="402"/>
      <c r="DU7" s="402"/>
      <c r="DV7" s="402"/>
      <c r="DW7" s="402"/>
      <c r="DX7" s="402"/>
      <c r="DY7" s="402"/>
      <c r="DZ7" s="402"/>
      <c r="EA7" s="402"/>
      <c r="EB7" s="402"/>
      <c r="EC7" s="402"/>
      <c r="ED7" s="402"/>
      <c r="EE7" s="402"/>
      <c r="EF7" s="402"/>
      <c r="EG7" s="402"/>
      <c r="EH7" s="402"/>
      <c r="EI7" s="402"/>
      <c r="EJ7" s="402"/>
      <c r="EK7" s="402"/>
      <c r="EL7" s="402"/>
      <c r="EM7" s="402"/>
      <c r="EN7" s="402"/>
      <c r="EO7" s="402"/>
      <c r="EP7" s="402"/>
      <c r="EQ7" s="402"/>
      <c r="ER7" s="402"/>
      <c r="ES7" s="402"/>
      <c r="ET7" s="402"/>
      <c r="EU7" s="402"/>
      <c r="EV7" s="402"/>
      <c r="EW7" s="402"/>
      <c r="EX7" s="402"/>
      <c r="EY7" s="402"/>
      <c r="EZ7" s="402"/>
      <c r="FA7" s="402"/>
      <c r="FB7" s="402"/>
      <c r="FC7" s="402"/>
      <c r="FD7" s="402"/>
      <c r="FE7" s="402"/>
      <c r="FF7" s="402"/>
      <c r="FG7" s="402"/>
      <c r="FH7" s="402"/>
      <c r="FI7" s="402"/>
      <c r="FJ7" s="402"/>
      <c r="FK7" s="402"/>
      <c r="FL7" s="402"/>
      <c r="FM7" s="402"/>
      <c r="FN7" s="402"/>
      <c r="FO7" s="402"/>
      <c r="FP7" s="402"/>
      <c r="FQ7" s="402"/>
      <c r="FR7" s="402"/>
      <c r="FS7" s="402"/>
      <c r="FT7" s="402"/>
      <c r="FU7" s="402"/>
      <c r="FV7" s="402"/>
      <c r="FW7" s="402"/>
      <c r="FX7" s="402"/>
      <c r="FY7" s="402"/>
      <c r="FZ7" s="402"/>
      <c r="GA7" s="402"/>
      <c r="GB7" s="402"/>
      <c r="GC7" s="402"/>
      <c r="GD7" s="402"/>
      <c r="GE7" s="402"/>
      <c r="GF7" s="402"/>
      <c r="GG7" s="402"/>
      <c r="GH7" s="402"/>
      <c r="GI7" s="402"/>
      <c r="GJ7" s="402"/>
      <c r="GK7" s="402"/>
      <c r="GL7" s="402"/>
      <c r="GM7" s="402"/>
      <c r="GN7" s="402"/>
      <c r="GO7" s="402"/>
      <c r="GP7" s="402"/>
      <c r="GQ7" s="402"/>
      <c r="GR7" s="402"/>
      <c r="GS7" s="402"/>
      <c r="GT7" s="402"/>
      <c r="GU7" s="402"/>
      <c r="GV7" s="402"/>
      <c r="GW7" s="402"/>
      <c r="GX7" s="402"/>
      <c r="GY7" s="402"/>
      <c r="GZ7" s="402"/>
      <c r="HA7" s="402"/>
      <c r="HB7" s="402"/>
      <c r="HC7" s="402"/>
      <c r="HD7" s="402"/>
      <c r="HE7" s="402"/>
      <c r="HF7" s="402"/>
      <c r="HG7" s="402"/>
      <c r="HH7" s="402"/>
      <c r="HI7" s="402"/>
      <c r="HJ7" s="402"/>
      <c r="HK7" s="402"/>
      <c r="HL7" s="402"/>
      <c r="HM7" s="402"/>
      <c r="HN7" s="402"/>
      <c r="HO7" s="402"/>
      <c r="HP7" s="402"/>
      <c r="HQ7" s="402"/>
      <c r="HR7" s="402"/>
      <c r="HS7" s="402"/>
      <c r="HT7" s="402"/>
      <c r="HU7" s="402"/>
      <c r="HV7" s="402"/>
      <c r="HW7" s="402"/>
      <c r="HX7" s="402"/>
      <c r="HY7" s="402"/>
      <c r="HZ7" s="402"/>
      <c r="IA7" s="402"/>
      <c r="IB7" s="402"/>
      <c r="IC7" s="402"/>
      <c r="ID7" s="402"/>
      <c r="IE7" s="402"/>
      <c r="IF7" s="402"/>
      <c r="IG7" s="402"/>
      <c r="IH7" s="402"/>
      <c r="II7" s="402"/>
      <c r="IJ7" s="402"/>
      <c r="IK7" s="402"/>
      <c r="IL7" s="402"/>
      <c r="IM7" s="402"/>
      <c r="IN7" s="402"/>
      <c r="IO7" s="402"/>
      <c r="IP7" s="402"/>
      <c r="IQ7" s="402"/>
      <c r="IR7" s="402"/>
      <c r="IS7" s="402"/>
      <c r="IT7" s="402"/>
      <c r="IU7" s="402"/>
      <c r="IV7" s="402"/>
    </row>
    <row r="8" spans="1:256" ht="13.5">
      <c r="A8" s="869" t="s">
        <v>390</v>
      </c>
      <c r="B8" s="870"/>
      <c r="C8" s="424">
        <v>2</v>
      </c>
      <c r="D8" s="403"/>
      <c r="E8" s="402"/>
      <c r="F8" s="402"/>
      <c r="G8" s="402"/>
      <c r="H8" s="402"/>
      <c r="I8" s="402"/>
      <c r="J8" s="402"/>
      <c r="K8" s="402"/>
      <c r="L8" s="402"/>
      <c r="M8" s="402"/>
      <c r="N8" s="402"/>
      <c r="O8" s="402"/>
      <c r="P8" s="402"/>
      <c r="Q8" s="402"/>
      <c r="R8" s="402"/>
      <c r="S8" s="402"/>
      <c r="T8" s="402"/>
      <c r="U8" s="402"/>
      <c r="V8" s="402"/>
      <c r="W8" s="402"/>
      <c r="X8" s="402"/>
      <c r="Y8" s="402"/>
      <c r="Z8" s="402"/>
      <c r="AA8" s="402"/>
      <c r="AB8" s="402"/>
      <c r="AC8" s="402"/>
      <c r="AD8" s="402"/>
      <c r="AE8" s="402"/>
      <c r="AF8" s="402"/>
      <c r="AG8" s="402"/>
      <c r="AH8" s="402"/>
      <c r="AI8" s="402"/>
      <c r="AJ8" s="402"/>
      <c r="AK8" s="402"/>
      <c r="AL8" s="402"/>
      <c r="AM8" s="402"/>
      <c r="AN8" s="402"/>
      <c r="AO8" s="402"/>
      <c r="AP8" s="402"/>
      <c r="AQ8" s="402"/>
      <c r="AR8" s="402"/>
      <c r="AS8" s="402"/>
      <c r="AT8" s="402"/>
      <c r="AU8" s="402"/>
      <c r="AV8" s="402"/>
      <c r="AW8" s="402"/>
      <c r="AX8" s="402"/>
      <c r="AY8" s="402"/>
      <c r="AZ8" s="402"/>
      <c r="BA8" s="402"/>
      <c r="BB8" s="402"/>
      <c r="BC8" s="402"/>
      <c r="BD8" s="402"/>
      <c r="BE8" s="402"/>
      <c r="BF8" s="402"/>
      <c r="BG8" s="402"/>
      <c r="BH8" s="402"/>
      <c r="BI8" s="402"/>
      <c r="BJ8" s="402"/>
      <c r="BK8" s="402"/>
      <c r="BL8" s="402"/>
      <c r="BM8" s="402"/>
      <c r="BN8" s="402"/>
      <c r="BO8" s="402"/>
      <c r="BP8" s="402"/>
      <c r="BQ8" s="402"/>
      <c r="BR8" s="402"/>
      <c r="BS8" s="402"/>
      <c r="BT8" s="402"/>
      <c r="BU8" s="402"/>
      <c r="BV8" s="402"/>
      <c r="BW8" s="402"/>
      <c r="BX8" s="402"/>
      <c r="BY8" s="402"/>
      <c r="BZ8" s="402"/>
      <c r="CA8" s="402"/>
      <c r="CB8" s="402"/>
      <c r="CC8" s="402"/>
      <c r="CD8" s="402"/>
      <c r="CE8" s="402"/>
      <c r="CF8" s="402"/>
      <c r="CG8" s="402"/>
      <c r="CH8" s="402"/>
      <c r="CI8" s="402"/>
      <c r="CJ8" s="402"/>
      <c r="CK8" s="402"/>
      <c r="CL8" s="402"/>
      <c r="CM8" s="402"/>
      <c r="CN8" s="402"/>
      <c r="CO8" s="402"/>
      <c r="CP8" s="402"/>
      <c r="CQ8" s="402"/>
      <c r="CR8" s="402"/>
      <c r="CS8" s="402"/>
      <c r="CT8" s="402"/>
      <c r="CU8" s="402"/>
      <c r="CV8" s="402"/>
      <c r="CW8" s="402"/>
      <c r="CX8" s="402"/>
      <c r="CY8" s="402"/>
      <c r="CZ8" s="402"/>
      <c r="DA8" s="402"/>
      <c r="DB8" s="402"/>
      <c r="DC8" s="402"/>
      <c r="DD8" s="402"/>
      <c r="DE8" s="402"/>
      <c r="DF8" s="402"/>
      <c r="DG8" s="402"/>
      <c r="DH8" s="402"/>
      <c r="DI8" s="402"/>
      <c r="DJ8" s="402"/>
      <c r="DK8" s="402"/>
      <c r="DL8" s="402"/>
      <c r="DM8" s="402"/>
      <c r="DN8" s="402"/>
      <c r="DO8" s="402"/>
      <c r="DP8" s="402"/>
      <c r="DQ8" s="402"/>
      <c r="DR8" s="402"/>
      <c r="DS8" s="402"/>
      <c r="DT8" s="402"/>
      <c r="DU8" s="402"/>
      <c r="DV8" s="402"/>
      <c r="DW8" s="402"/>
      <c r="DX8" s="402"/>
      <c r="DY8" s="402"/>
      <c r="DZ8" s="402"/>
      <c r="EA8" s="402"/>
      <c r="EB8" s="402"/>
      <c r="EC8" s="402"/>
      <c r="ED8" s="402"/>
      <c r="EE8" s="402"/>
      <c r="EF8" s="402"/>
      <c r="EG8" s="402"/>
      <c r="EH8" s="402"/>
      <c r="EI8" s="402"/>
      <c r="EJ8" s="402"/>
      <c r="EK8" s="402"/>
      <c r="EL8" s="402"/>
      <c r="EM8" s="402"/>
      <c r="EN8" s="402"/>
      <c r="EO8" s="402"/>
      <c r="EP8" s="402"/>
      <c r="EQ8" s="402"/>
      <c r="ER8" s="402"/>
      <c r="ES8" s="402"/>
      <c r="ET8" s="402"/>
      <c r="EU8" s="402"/>
      <c r="EV8" s="402"/>
      <c r="EW8" s="402"/>
      <c r="EX8" s="402"/>
      <c r="EY8" s="402"/>
      <c r="EZ8" s="402"/>
      <c r="FA8" s="402"/>
      <c r="FB8" s="402"/>
      <c r="FC8" s="402"/>
      <c r="FD8" s="402"/>
      <c r="FE8" s="402"/>
      <c r="FF8" s="402"/>
      <c r="FG8" s="402"/>
      <c r="FH8" s="402"/>
      <c r="FI8" s="402"/>
      <c r="FJ8" s="402"/>
      <c r="FK8" s="402"/>
      <c r="FL8" s="402"/>
      <c r="FM8" s="402"/>
      <c r="FN8" s="402"/>
      <c r="FO8" s="402"/>
      <c r="FP8" s="402"/>
      <c r="FQ8" s="402"/>
      <c r="FR8" s="402"/>
      <c r="FS8" s="402"/>
      <c r="FT8" s="402"/>
      <c r="FU8" s="402"/>
      <c r="FV8" s="402"/>
      <c r="FW8" s="402"/>
      <c r="FX8" s="402"/>
      <c r="FY8" s="402"/>
      <c r="FZ8" s="402"/>
      <c r="GA8" s="402"/>
      <c r="GB8" s="402"/>
      <c r="GC8" s="402"/>
      <c r="GD8" s="402"/>
      <c r="GE8" s="402"/>
      <c r="GF8" s="402"/>
      <c r="GG8" s="402"/>
      <c r="GH8" s="402"/>
      <c r="GI8" s="402"/>
      <c r="GJ8" s="402"/>
      <c r="GK8" s="402"/>
      <c r="GL8" s="402"/>
      <c r="GM8" s="402"/>
      <c r="GN8" s="402"/>
      <c r="GO8" s="402"/>
      <c r="GP8" s="402"/>
      <c r="GQ8" s="402"/>
      <c r="GR8" s="402"/>
      <c r="GS8" s="402"/>
      <c r="GT8" s="402"/>
      <c r="GU8" s="402"/>
      <c r="GV8" s="402"/>
      <c r="GW8" s="402"/>
      <c r="GX8" s="402"/>
      <c r="GY8" s="402"/>
      <c r="GZ8" s="402"/>
      <c r="HA8" s="402"/>
      <c r="HB8" s="402"/>
      <c r="HC8" s="402"/>
      <c r="HD8" s="402"/>
      <c r="HE8" s="402"/>
      <c r="HF8" s="402"/>
      <c r="HG8" s="402"/>
      <c r="HH8" s="402"/>
      <c r="HI8" s="402"/>
      <c r="HJ8" s="402"/>
      <c r="HK8" s="402"/>
      <c r="HL8" s="402"/>
      <c r="HM8" s="402"/>
      <c r="HN8" s="402"/>
      <c r="HO8" s="402"/>
      <c r="HP8" s="402"/>
      <c r="HQ8" s="402"/>
      <c r="HR8" s="402"/>
      <c r="HS8" s="402"/>
      <c r="HT8" s="402"/>
      <c r="HU8" s="402"/>
      <c r="HV8" s="402"/>
      <c r="HW8" s="402"/>
      <c r="HX8" s="402"/>
      <c r="HY8" s="402"/>
      <c r="HZ8" s="402"/>
      <c r="IA8" s="402"/>
      <c r="IB8" s="402"/>
      <c r="IC8" s="402"/>
      <c r="ID8" s="402"/>
      <c r="IE8" s="402"/>
      <c r="IF8" s="402"/>
      <c r="IG8" s="402"/>
      <c r="IH8" s="402"/>
      <c r="II8" s="402"/>
      <c r="IJ8" s="402"/>
      <c r="IK8" s="402"/>
      <c r="IL8" s="402"/>
      <c r="IM8" s="402"/>
      <c r="IN8" s="402"/>
      <c r="IO8" s="402"/>
      <c r="IP8" s="402"/>
      <c r="IQ8" s="402"/>
      <c r="IR8" s="402"/>
      <c r="IS8" s="402"/>
      <c r="IT8" s="402"/>
      <c r="IU8" s="402"/>
      <c r="IV8" s="402"/>
    </row>
    <row r="9" spans="1:256" ht="13.5">
      <c r="A9" s="867" t="s">
        <v>391</v>
      </c>
      <c r="B9" s="868"/>
      <c r="C9" s="424"/>
      <c r="D9" s="403"/>
      <c r="E9" s="402"/>
      <c r="F9" s="402"/>
      <c r="G9" s="402"/>
      <c r="H9" s="402"/>
      <c r="I9" s="402"/>
      <c r="J9" s="402"/>
      <c r="K9" s="402"/>
      <c r="L9" s="402"/>
      <c r="M9" s="402"/>
      <c r="N9" s="402"/>
      <c r="O9" s="402"/>
      <c r="P9" s="402"/>
      <c r="Q9" s="402"/>
      <c r="R9" s="402"/>
      <c r="S9" s="402"/>
      <c r="T9" s="402"/>
      <c r="U9" s="402"/>
      <c r="V9" s="402"/>
      <c r="W9" s="402"/>
      <c r="X9" s="402"/>
      <c r="Y9" s="402"/>
      <c r="Z9" s="402"/>
      <c r="AA9" s="402"/>
      <c r="AB9" s="402"/>
      <c r="AC9" s="402"/>
      <c r="AD9" s="402"/>
      <c r="AE9" s="402"/>
      <c r="AF9" s="402"/>
      <c r="AG9" s="402"/>
      <c r="AH9" s="402"/>
      <c r="AI9" s="402"/>
      <c r="AJ9" s="402"/>
      <c r="AK9" s="402"/>
      <c r="AL9" s="402"/>
      <c r="AM9" s="402"/>
      <c r="AN9" s="402"/>
      <c r="AO9" s="402"/>
      <c r="AP9" s="402"/>
      <c r="AQ9" s="402"/>
      <c r="AR9" s="402"/>
      <c r="AS9" s="402"/>
      <c r="AT9" s="402"/>
      <c r="AU9" s="402"/>
      <c r="AV9" s="402"/>
      <c r="AW9" s="402"/>
      <c r="AX9" s="402"/>
      <c r="AY9" s="402"/>
      <c r="AZ9" s="402"/>
      <c r="BA9" s="402"/>
      <c r="BB9" s="402"/>
      <c r="BC9" s="402"/>
      <c r="BD9" s="402"/>
      <c r="BE9" s="402"/>
      <c r="BF9" s="402"/>
      <c r="BG9" s="402"/>
      <c r="BH9" s="402"/>
      <c r="BI9" s="402"/>
      <c r="BJ9" s="402"/>
      <c r="BK9" s="402"/>
      <c r="BL9" s="402"/>
      <c r="BM9" s="402"/>
      <c r="BN9" s="402"/>
      <c r="BO9" s="402"/>
      <c r="BP9" s="402"/>
      <c r="BQ9" s="402"/>
      <c r="BR9" s="402"/>
      <c r="BS9" s="402"/>
      <c r="BT9" s="402"/>
      <c r="BU9" s="402"/>
      <c r="BV9" s="402"/>
      <c r="BW9" s="402"/>
      <c r="BX9" s="402"/>
      <c r="BY9" s="402"/>
      <c r="BZ9" s="402"/>
      <c r="CA9" s="402"/>
      <c r="CB9" s="402"/>
      <c r="CC9" s="402"/>
      <c r="CD9" s="402"/>
      <c r="CE9" s="402"/>
      <c r="CF9" s="402"/>
      <c r="CG9" s="402"/>
      <c r="CH9" s="402"/>
      <c r="CI9" s="402"/>
      <c r="CJ9" s="402"/>
      <c r="CK9" s="402"/>
      <c r="CL9" s="402"/>
      <c r="CM9" s="402"/>
      <c r="CN9" s="402"/>
      <c r="CO9" s="402"/>
      <c r="CP9" s="402"/>
      <c r="CQ9" s="402"/>
      <c r="CR9" s="402"/>
      <c r="CS9" s="402"/>
      <c r="CT9" s="402"/>
      <c r="CU9" s="402"/>
      <c r="CV9" s="402"/>
      <c r="CW9" s="402"/>
      <c r="CX9" s="402"/>
      <c r="CY9" s="402"/>
      <c r="CZ9" s="402"/>
      <c r="DA9" s="402"/>
      <c r="DB9" s="402"/>
      <c r="DC9" s="402"/>
      <c r="DD9" s="402"/>
      <c r="DE9" s="402"/>
      <c r="DF9" s="402"/>
      <c r="DG9" s="402"/>
      <c r="DH9" s="402"/>
      <c r="DI9" s="402"/>
      <c r="DJ9" s="402"/>
      <c r="DK9" s="402"/>
      <c r="DL9" s="402"/>
      <c r="DM9" s="402"/>
      <c r="DN9" s="402"/>
      <c r="DO9" s="402"/>
      <c r="DP9" s="402"/>
      <c r="DQ9" s="402"/>
      <c r="DR9" s="402"/>
      <c r="DS9" s="402"/>
      <c r="DT9" s="402"/>
      <c r="DU9" s="402"/>
      <c r="DV9" s="402"/>
      <c r="DW9" s="402"/>
      <c r="DX9" s="402"/>
      <c r="DY9" s="402"/>
      <c r="DZ9" s="402"/>
      <c r="EA9" s="402"/>
      <c r="EB9" s="402"/>
      <c r="EC9" s="402"/>
      <c r="ED9" s="402"/>
      <c r="EE9" s="402"/>
      <c r="EF9" s="402"/>
      <c r="EG9" s="402"/>
      <c r="EH9" s="402"/>
      <c r="EI9" s="402"/>
      <c r="EJ9" s="402"/>
      <c r="EK9" s="402"/>
      <c r="EL9" s="402"/>
      <c r="EM9" s="402"/>
      <c r="EN9" s="402"/>
      <c r="EO9" s="402"/>
      <c r="EP9" s="402"/>
      <c r="EQ9" s="402"/>
      <c r="ER9" s="402"/>
      <c r="ES9" s="402"/>
      <c r="ET9" s="402"/>
      <c r="EU9" s="402"/>
      <c r="EV9" s="402"/>
      <c r="EW9" s="402"/>
      <c r="EX9" s="402"/>
      <c r="EY9" s="402"/>
      <c r="EZ9" s="402"/>
      <c r="FA9" s="402"/>
      <c r="FB9" s="402"/>
      <c r="FC9" s="402"/>
      <c r="FD9" s="402"/>
      <c r="FE9" s="402"/>
      <c r="FF9" s="402"/>
      <c r="FG9" s="402"/>
      <c r="FH9" s="402"/>
      <c r="FI9" s="402"/>
      <c r="FJ9" s="402"/>
      <c r="FK9" s="402"/>
      <c r="FL9" s="402"/>
      <c r="FM9" s="402"/>
      <c r="FN9" s="402"/>
      <c r="FO9" s="402"/>
      <c r="FP9" s="402"/>
      <c r="FQ9" s="402"/>
      <c r="FR9" s="402"/>
      <c r="FS9" s="402"/>
      <c r="FT9" s="402"/>
      <c r="FU9" s="402"/>
      <c r="FV9" s="402"/>
      <c r="FW9" s="402"/>
      <c r="FX9" s="402"/>
      <c r="FY9" s="402"/>
      <c r="FZ9" s="402"/>
      <c r="GA9" s="402"/>
      <c r="GB9" s="402"/>
      <c r="GC9" s="402"/>
      <c r="GD9" s="402"/>
      <c r="GE9" s="402"/>
      <c r="GF9" s="402"/>
      <c r="GG9" s="402"/>
      <c r="GH9" s="402"/>
      <c r="GI9" s="402"/>
      <c r="GJ9" s="402"/>
      <c r="GK9" s="402"/>
      <c r="GL9" s="402"/>
      <c r="GM9" s="402"/>
      <c r="GN9" s="402"/>
      <c r="GO9" s="402"/>
      <c r="GP9" s="402"/>
      <c r="GQ9" s="402"/>
      <c r="GR9" s="402"/>
      <c r="GS9" s="402"/>
      <c r="GT9" s="402"/>
      <c r="GU9" s="402"/>
      <c r="GV9" s="402"/>
      <c r="GW9" s="402"/>
      <c r="GX9" s="402"/>
      <c r="GY9" s="402"/>
      <c r="GZ9" s="402"/>
      <c r="HA9" s="402"/>
      <c r="HB9" s="402"/>
      <c r="HC9" s="402"/>
      <c r="HD9" s="402"/>
      <c r="HE9" s="402"/>
      <c r="HF9" s="402"/>
      <c r="HG9" s="402"/>
      <c r="HH9" s="402"/>
      <c r="HI9" s="402"/>
      <c r="HJ9" s="402"/>
      <c r="HK9" s="402"/>
      <c r="HL9" s="402"/>
      <c r="HM9" s="402"/>
      <c r="HN9" s="402"/>
      <c r="HO9" s="402"/>
      <c r="HP9" s="402"/>
      <c r="HQ9" s="402"/>
      <c r="HR9" s="402"/>
      <c r="HS9" s="402"/>
      <c r="HT9" s="402"/>
      <c r="HU9" s="402"/>
      <c r="HV9" s="402"/>
      <c r="HW9" s="402"/>
      <c r="HX9" s="402"/>
      <c r="HY9" s="402"/>
      <c r="HZ9" s="402"/>
      <c r="IA9" s="402"/>
      <c r="IB9" s="402"/>
      <c r="IC9" s="402"/>
      <c r="ID9" s="402"/>
      <c r="IE9" s="402"/>
      <c r="IF9" s="402"/>
      <c r="IG9" s="402"/>
      <c r="IH9" s="402"/>
      <c r="II9" s="402"/>
      <c r="IJ9" s="402"/>
      <c r="IK9" s="402"/>
      <c r="IL9" s="402"/>
      <c r="IM9" s="402"/>
      <c r="IN9" s="402"/>
      <c r="IO9" s="402"/>
      <c r="IP9" s="402"/>
      <c r="IQ9" s="402"/>
      <c r="IR9" s="402"/>
      <c r="IS9" s="402"/>
      <c r="IT9" s="402"/>
      <c r="IU9" s="402"/>
      <c r="IV9" s="402"/>
    </row>
    <row r="10" spans="1:256" ht="15" customHeight="1">
      <c r="A10" s="861" t="s">
        <v>392</v>
      </c>
      <c r="B10" s="862"/>
      <c r="C10" s="424">
        <v>3</v>
      </c>
      <c r="D10" s="403"/>
      <c r="E10" s="402"/>
      <c r="F10" s="402"/>
      <c r="G10" s="402"/>
      <c r="H10" s="402"/>
      <c r="I10" s="402"/>
      <c r="J10" s="402"/>
      <c r="K10" s="402"/>
      <c r="L10" s="402"/>
      <c r="M10" s="402"/>
      <c r="N10" s="402"/>
      <c r="O10" s="402"/>
      <c r="P10" s="402"/>
      <c r="Q10" s="402"/>
      <c r="R10" s="402"/>
      <c r="S10" s="402"/>
      <c r="T10" s="402"/>
      <c r="U10" s="402"/>
      <c r="V10" s="402"/>
      <c r="W10" s="402"/>
      <c r="X10" s="402"/>
      <c r="Y10" s="402"/>
      <c r="Z10" s="402"/>
      <c r="AA10" s="402"/>
      <c r="AB10" s="402"/>
      <c r="AC10" s="402"/>
      <c r="AD10" s="402"/>
      <c r="AE10" s="402"/>
      <c r="AF10" s="402"/>
      <c r="AG10" s="402"/>
      <c r="AH10" s="402"/>
      <c r="AI10" s="402"/>
      <c r="AJ10" s="402"/>
      <c r="AK10" s="402"/>
      <c r="AL10" s="402"/>
      <c r="AM10" s="402"/>
      <c r="AN10" s="402"/>
      <c r="AO10" s="402"/>
      <c r="AP10" s="402"/>
      <c r="AQ10" s="402"/>
      <c r="AR10" s="402"/>
      <c r="AS10" s="402"/>
      <c r="AT10" s="402"/>
      <c r="AU10" s="402"/>
      <c r="AV10" s="402"/>
      <c r="AW10" s="402"/>
      <c r="AX10" s="402"/>
      <c r="AY10" s="402"/>
      <c r="AZ10" s="402"/>
      <c r="BA10" s="402"/>
      <c r="BB10" s="402"/>
      <c r="BC10" s="402"/>
      <c r="BD10" s="402"/>
      <c r="BE10" s="402"/>
      <c r="BF10" s="402"/>
      <c r="BG10" s="402"/>
      <c r="BH10" s="402"/>
      <c r="BI10" s="402"/>
      <c r="BJ10" s="402"/>
      <c r="BK10" s="402"/>
      <c r="BL10" s="402"/>
      <c r="BM10" s="402"/>
      <c r="BN10" s="402"/>
      <c r="BO10" s="402"/>
      <c r="BP10" s="402"/>
      <c r="BQ10" s="402"/>
      <c r="BR10" s="402"/>
      <c r="BS10" s="402"/>
      <c r="BT10" s="402"/>
      <c r="BU10" s="402"/>
      <c r="BV10" s="402"/>
      <c r="BW10" s="402"/>
      <c r="BX10" s="402"/>
      <c r="BY10" s="402"/>
      <c r="BZ10" s="402"/>
      <c r="CA10" s="402"/>
      <c r="CB10" s="402"/>
      <c r="CC10" s="402"/>
      <c r="CD10" s="402"/>
      <c r="CE10" s="402"/>
      <c r="CF10" s="402"/>
      <c r="CG10" s="402"/>
      <c r="CH10" s="402"/>
      <c r="CI10" s="402"/>
      <c r="CJ10" s="402"/>
      <c r="CK10" s="402"/>
      <c r="CL10" s="402"/>
      <c r="CM10" s="402"/>
      <c r="CN10" s="402"/>
      <c r="CO10" s="402"/>
      <c r="CP10" s="402"/>
      <c r="CQ10" s="402"/>
      <c r="CR10" s="402"/>
      <c r="CS10" s="402"/>
      <c r="CT10" s="402"/>
      <c r="CU10" s="402"/>
      <c r="CV10" s="402"/>
      <c r="CW10" s="402"/>
      <c r="CX10" s="402"/>
      <c r="CY10" s="402"/>
      <c r="CZ10" s="402"/>
      <c r="DA10" s="402"/>
      <c r="DB10" s="402"/>
      <c r="DC10" s="402"/>
      <c r="DD10" s="402"/>
      <c r="DE10" s="402"/>
      <c r="DF10" s="402"/>
      <c r="DG10" s="402"/>
      <c r="DH10" s="402"/>
      <c r="DI10" s="402"/>
      <c r="DJ10" s="402"/>
      <c r="DK10" s="402"/>
      <c r="DL10" s="402"/>
      <c r="DM10" s="402"/>
      <c r="DN10" s="402"/>
      <c r="DO10" s="402"/>
      <c r="DP10" s="402"/>
      <c r="DQ10" s="402"/>
      <c r="DR10" s="402"/>
      <c r="DS10" s="402"/>
      <c r="DT10" s="402"/>
      <c r="DU10" s="402"/>
      <c r="DV10" s="402"/>
      <c r="DW10" s="402"/>
      <c r="DX10" s="402"/>
      <c r="DY10" s="402"/>
      <c r="DZ10" s="402"/>
      <c r="EA10" s="402"/>
      <c r="EB10" s="402"/>
      <c r="EC10" s="402"/>
      <c r="ED10" s="402"/>
      <c r="EE10" s="402"/>
      <c r="EF10" s="402"/>
      <c r="EG10" s="402"/>
      <c r="EH10" s="402"/>
      <c r="EI10" s="402"/>
      <c r="EJ10" s="402"/>
      <c r="EK10" s="402"/>
      <c r="EL10" s="402"/>
      <c r="EM10" s="402"/>
      <c r="EN10" s="402"/>
      <c r="EO10" s="402"/>
      <c r="EP10" s="402"/>
      <c r="EQ10" s="402"/>
      <c r="ER10" s="402"/>
      <c r="ES10" s="402"/>
      <c r="ET10" s="402"/>
      <c r="EU10" s="402"/>
      <c r="EV10" s="402"/>
      <c r="EW10" s="402"/>
      <c r="EX10" s="402"/>
      <c r="EY10" s="402"/>
      <c r="EZ10" s="402"/>
      <c r="FA10" s="402"/>
      <c r="FB10" s="402"/>
      <c r="FC10" s="402"/>
      <c r="FD10" s="402"/>
      <c r="FE10" s="402"/>
      <c r="FF10" s="402"/>
      <c r="FG10" s="402"/>
      <c r="FH10" s="402"/>
      <c r="FI10" s="402"/>
      <c r="FJ10" s="402"/>
      <c r="FK10" s="402"/>
      <c r="FL10" s="402"/>
      <c r="FM10" s="402"/>
      <c r="FN10" s="402"/>
      <c r="FO10" s="402"/>
      <c r="FP10" s="402"/>
      <c r="FQ10" s="402"/>
      <c r="FR10" s="402"/>
      <c r="FS10" s="402"/>
      <c r="FT10" s="402"/>
      <c r="FU10" s="402"/>
      <c r="FV10" s="402"/>
      <c r="FW10" s="402"/>
      <c r="FX10" s="402"/>
      <c r="FY10" s="402"/>
      <c r="FZ10" s="402"/>
      <c r="GA10" s="402"/>
      <c r="GB10" s="402"/>
      <c r="GC10" s="402"/>
      <c r="GD10" s="402"/>
      <c r="GE10" s="402"/>
      <c r="GF10" s="402"/>
      <c r="GG10" s="402"/>
      <c r="GH10" s="402"/>
      <c r="GI10" s="402"/>
      <c r="GJ10" s="402"/>
      <c r="GK10" s="402"/>
      <c r="GL10" s="402"/>
      <c r="GM10" s="402"/>
      <c r="GN10" s="402"/>
      <c r="GO10" s="402"/>
      <c r="GP10" s="402"/>
      <c r="GQ10" s="402"/>
      <c r="GR10" s="402"/>
      <c r="GS10" s="402"/>
      <c r="GT10" s="402"/>
      <c r="GU10" s="402"/>
      <c r="GV10" s="402"/>
      <c r="GW10" s="402"/>
      <c r="GX10" s="402"/>
      <c r="GY10" s="402"/>
      <c r="GZ10" s="402"/>
      <c r="HA10" s="402"/>
      <c r="HB10" s="402"/>
      <c r="HC10" s="402"/>
      <c r="HD10" s="402"/>
      <c r="HE10" s="402"/>
      <c r="HF10" s="402"/>
      <c r="HG10" s="402"/>
      <c r="HH10" s="402"/>
      <c r="HI10" s="402"/>
      <c r="HJ10" s="402"/>
      <c r="HK10" s="402"/>
      <c r="HL10" s="402"/>
      <c r="HM10" s="402"/>
      <c r="HN10" s="402"/>
      <c r="HO10" s="402"/>
      <c r="HP10" s="402"/>
      <c r="HQ10" s="402"/>
      <c r="HR10" s="402"/>
      <c r="HS10" s="402"/>
      <c r="HT10" s="402"/>
      <c r="HU10" s="402"/>
      <c r="HV10" s="402"/>
      <c r="HW10" s="402"/>
      <c r="HX10" s="402"/>
      <c r="HY10" s="402"/>
      <c r="HZ10" s="402"/>
      <c r="IA10" s="402"/>
      <c r="IB10" s="402"/>
      <c r="IC10" s="402"/>
      <c r="ID10" s="402"/>
      <c r="IE10" s="402"/>
      <c r="IF10" s="402"/>
      <c r="IG10" s="402"/>
      <c r="IH10" s="402"/>
      <c r="II10" s="402"/>
      <c r="IJ10" s="402"/>
      <c r="IK10" s="402"/>
      <c r="IL10" s="402"/>
      <c r="IM10" s="402"/>
      <c r="IN10" s="402"/>
      <c r="IO10" s="402"/>
      <c r="IP10" s="402"/>
      <c r="IQ10" s="402"/>
      <c r="IR10" s="402"/>
      <c r="IS10" s="402"/>
      <c r="IT10" s="402"/>
      <c r="IU10" s="402"/>
      <c r="IV10" s="402"/>
    </row>
    <row r="11" spans="1:256" ht="13.5">
      <c r="A11" s="847" t="s">
        <v>393</v>
      </c>
      <c r="B11" s="848"/>
      <c r="C11" s="424">
        <v>4</v>
      </c>
      <c r="D11" s="403"/>
      <c r="E11" s="402"/>
      <c r="F11" s="402"/>
      <c r="G11" s="402"/>
      <c r="H11" s="402"/>
      <c r="I11" s="402"/>
      <c r="J11" s="402"/>
      <c r="K11" s="402"/>
      <c r="L11" s="402"/>
      <c r="M11" s="402"/>
      <c r="N11" s="402"/>
      <c r="O11" s="402"/>
      <c r="P11" s="402"/>
      <c r="Q11" s="402"/>
      <c r="R11" s="402"/>
      <c r="S11" s="402"/>
      <c r="T11" s="402"/>
      <c r="U11" s="402"/>
      <c r="V11" s="402"/>
      <c r="W11" s="402"/>
      <c r="X11" s="402"/>
      <c r="Y11" s="402"/>
      <c r="Z11" s="402"/>
      <c r="AA11" s="402"/>
      <c r="AB11" s="402"/>
      <c r="AC11" s="402"/>
      <c r="AD11" s="402"/>
      <c r="AE11" s="402"/>
      <c r="AF11" s="402"/>
      <c r="AG11" s="402"/>
      <c r="AH11" s="402"/>
      <c r="AI11" s="402"/>
      <c r="AJ11" s="402"/>
      <c r="AK11" s="402"/>
      <c r="AL11" s="402"/>
      <c r="AM11" s="402"/>
      <c r="AN11" s="402"/>
      <c r="AO11" s="402"/>
      <c r="AP11" s="402"/>
      <c r="AQ11" s="402"/>
      <c r="AR11" s="402"/>
      <c r="AS11" s="402"/>
      <c r="AT11" s="402"/>
      <c r="AU11" s="402"/>
      <c r="AV11" s="402"/>
      <c r="AW11" s="402"/>
      <c r="AX11" s="402"/>
      <c r="AY11" s="402"/>
      <c r="AZ11" s="402"/>
      <c r="BA11" s="402"/>
      <c r="BB11" s="402"/>
      <c r="BC11" s="402"/>
      <c r="BD11" s="402"/>
      <c r="BE11" s="402"/>
      <c r="BF11" s="402"/>
      <c r="BG11" s="402"/>
      <c r="BH11" s="402"/>
      <c r="BI11" s="402"/>
      <c r="BJ11" s="402"/>
      <c r="BK11" s="402"/>
      <c r="BL11" s="402"/>
      <c r="BM11" s="402"/>
      <c r="BN11" s="402"/>
      <c r="BO11" s="402"/>
      <c r="BP11" s="402"/>
      <c r="BQ11" s="402"/>
      <c r="BR11" s="402"/>
      <c r="BS11" s="402"/>
      <c r="BT11" s="402"/>
      <c r="BU11" s="402"/>
      <c r="BV11" s="402"/>
      <c r="BW11" s="402"/>
      <c r="BX11" s="402"/>
      <c r="BY11" s="402"/>
      <c r="BZ11" s="402"/>
      <c r="CA11" s="402"/>
      <c r="CB11" s="402"/>
      <c r="CC11" s="402"/>
      <c r="CD11" s="402"/>
      <c r="CE11" s="402"/>
      <c r="CF11" s="402"/>
      <c r="CG11" s="402"/>
      <c r="CH11" s="402"/>
      <c r="CI11" s="402"/>
      <c r="CJ11" s="402"/>
      <c r="CK11" s="402"/>
      <c r="CL11" s="402"/>
      <c r="CM11" s="402"/>
      <c r="CN11" s="402"/>
      <c r="CO11" s="402"/>
      <c r="CP11" s="402"/>
      <c r="CQ11" s="402"/>
      <c r="CR11" s="402"/>
      <c r="CS11" s="402"/>
      <c r="CT11" s="402"/>
      <c r="CU11" s="402"/>
      <c r="CV11" s="402"/>
      <c r="CW11" s="402"/>
      <c r="CX11" s="402"/>
      <c r="CY11" s="402"/>
      <c r="CZ11" s="402"/>
      <c r="DA11" s="402"/>
      <c r="DB11" s="402"/>
      <c r="DC11" s="402"/>
      <c r="DD11" s="402"/>
      <c r="DE11" s="402"/>
      <c r="DF11" s="402"/>
      <c r="DG11" s="402"/>
      <c r="DH11" s="402"/>
      <c r="DI11" s="402"/>
      <c r="DJ11" s="402"/>
      <c r="DK11" s="402"/>
      <c r="DL11" s="402"/>
      <c r="DM11" s="402"/>
      <c r="DN11" s="402"/>
      <c r="DO11" s="402"/>
      <c r="DP11" s="402"/>
      <c r="DQ11" s="402"/>
      <c r="DR11" s="402"/>
      <c r="DS11" s="402"/>
      <c r="DT11" s="402"/>
      <c r="DU11" s="402"/>
      <c r="DV11" s="402"/>
      <c r="DW11" s="402"/>
      <c r="DX11" s="402"/>
      <c r="DY11" s="402"/>
      <c r="DZ11" s="402"/>
      <c r="EA11" s="402"/>
      <c r="EB11" s="402"/>
      <c r="EC11" s="402"/>
      <c r="ED11" s="402"/>
      <c r="EE11" s="402"/>
      <c r="EF11" s="402"/>
      <c r="EG11" s="402"/>
      <c r="EH11" s="402"/>
      <c r="EI11" s="402"/>
      <c r="EJ11" s="402"/>
      <c r="EK11" s="402"/>
      <c r="EL11" s="402"/>
      <c r="EM11" s="402"/>
      <c r="EN11" s="402"/>
      <c r="EO11" s="402"/>
      <c r="EP11" s="402"/>
      <c r="EQ11" s="402"/>
      <c r="ER11" s="402"/>
      <c r="ES11" s="402"/>
      <c r="ET11" s="402"/>
      <c r="EU11" s="402"/>
      <c r="EV11" s="402"/>
      <c r="EW11" s="402"/>
      <c r="EX11" s="402"/>
      <c r="EY11" s="402"/>
      <c r="EZ11" s="402"/>
      <c r="FA11" s="402"/>
      <c r="FB11" s="402"/>
      <c r="FC11" s="402"/>
      <c r="FD11" s="402"/>
      <c r="FE11" s="402"/>
      <c r="FF11" s="402"/>
      <c r="FG11" s="402"/>
      <c r="FH11" s="402"/>
      <c r="FI11" s="402"/>
      <c r="FJ11" s="402"/>
      <c r="FK11" s="402"/>
      <c r="FL11" s="402"/>
      <c r="FM11" s="402"/>
      <c r="FN11" s="402"/>
      <c r="FO11" s="402"/>
      <c r="FP11" s="402"/>
      <c r="FQ11" s="402"/>
      <c r="FR11" s="402"/>
      <c r="FS11" s="402"/>
      <c r="FT11" s="402"/>
      <c r="FU11" s="402"/>
      <c r="FV11" s="402"/>
      <c r="FW11" s="402"/>
      <c r="FX11" s="402"/>
      <c r="FY11" s="402"/>
      <c r="FZ11" s="402"/>
      <c r="GA11" s="402"/>
      <c r="GB11" s="402"/>
      <c r="GC11" s="402"/>
      <c r="GD11" s="402"/>
      <c r="GE11" s="402"/>
      <c r="GF11" s="402"/>
      <c r="GG11" s="402"/>
      <c r="GH11" s="402"/>
      <c r="GI11" s="402"/>
      <c r="GJ11" s="402"/>
      <c r="GK11" s="402"/>
      <c r="GL11" s="402"/>
      <c r="GM11" s="402"/>
      <c r="GN11" s="402"/>
      <c r="GO11" s="402"/>
      <c r="GP11" s="402"/>
      <c r="GQ11" s="402"/>
      <c r="GR11" s="402"/>
      <c r="GS11" s="402"/>
      <c r="GT11" s="402"/>
      <c r="GU11" s="402"/>
      <c r="GV11" s="402"/>
      <c r="GW11" s="402"/>
      <c r="GX11" s="402"/>
      <c r="GY11" s="402"/>
      <c r="GZ11" s="402"/>
      <c r="HA11" s="402"/>
      <c r="HB11" s="402"/>
      <c r="HC11" s="402"/>
      <c r="HD11" s="402"/>
      <c r="HE11" s="402"/>
      <c r="HF11" s="402"/>
      <c r="HG11" s="402"/>
      <c r="HH11" s="402"/>
      <c r="HI11" s="402"/>
      <c r="HJ11" s="402"/>
      <c r="HK11" s="402"/>
      <c r="HL11" s="402"/>
      <c r="HM11" s="402"/>
      <c r="HN11" s="402"/>
      <c r="HO11" s="402"/>
      <c r="HP11" s="402"/>
      <c r="HQ11" s="402"/>
      <c r="HR11" s="402"/>
      <c r="HS11" s="402"/>
      <c r="HT11" s="402"/>
      <c r="HU11" s="402"/>
      <c r="HV11" s="402"/>
      <c r="HW11" s="402"/>
      <c r="HX11" s="402"/>
      <c r="HY11" s="402"/>
      <c r="HZ11" s="402"/>
      <c r="IA11" s="402"/>
      <c r="IB11" s="402"/>
      <c r="IC11" s="402"/>
      <c r="ID11" s="402"/>
      <c r="IE11" s="402"/>
      <c r="IF11" s="402"/>
      <c r="IG11" s="402"/>
      <c r="IH11" s="402"/>
      <c r="II11" s="402"/>
      <c r="IJ11" s="402"/>
      <c r="IK11" s="402"/>
      <c r="IL11" s="402"/>
      <c r="IM11" s="402"/>
      <c r="IN11" s="402"/>
      <c r="IO11" s="402"/>
      <c r="IP11" s="402"/>
      <c r="IQ11" s="402"/>
      <c r="IR11" s="402"/>
      <c r="IS11" s="402"/>
      <c r="IT11" s="402"/>
      <c r="IU11" s="402"/>
      <c r="IV11" s="402"/>
    </row>
    <row r="12" spans="1:256" ht="13.5">
      <c r="A12" s="865" t="s">
        <v>394</v>
      </c>
      <c r="B12" s="866"/>
      <c r="C12" s="424">
        <v>5</v>
      </c>
      <c r="D12" s="403"/>
      <c r="E12" s="402"/>
      <c r="F12" s="402"/>
      <c r="G12" s="402"/>
      <c r="H12" s="402"/>
      <c r="I12" s="402"/>
      <c r="J12" s="402"/>
      <c r="K12" s="402"/>
      <c r="L12" s="402"/>
      <c r="M12" s="402"/>
      <c r="N12" s="402"/>
      <c r="O12" s="402"/>
      <c r="P12" s="402"/>
      <c r="Q12" s="402"/>
      <c r="R12" s="402"/>
      <c r="S12" s="402"/>
      <c r="T12" s="402"/>
      <c r="U12" s="402"/>
      <c r="V12" s="402"/>
      <c r="W12" s="402"/>
      <c r="X12" s="402"/>
      <c r="Y12" s="402"/>
      <c r="Z12" s="402"/>
      <c r="AA12" s="402"/>
      <c r="AB12" s="402"/>
      <c r="AC12" s="402"/>
      <c r="AD12" s="402"/>
      <c r="AE12" s="402"/>
      <c r="AF12" s="402"/>
      <c r="AG12" s="402"/>
      <c r="AH12" s="402"/>
      <c r="AI12" s="402"/>
      <c r="AJ12" s="402"/>
      <c r="AK12" s="402"/>
      <c r="AL12" s="402"/>
      <c r="AM12" s="402"/>
      <c r="AN12" s="402"/>
      <c r="AO12" s="402"/>
      <c r="AP12" s="402"/>
      <c r="AQ12" s="402"/>
      <c r="AR12" s="402"/>
      <c r="AS12" s="402"/>
      <c r="AT12" s="402"/>
      <c r="AU12" s="402"/>
      <c r="AV12" s="402"/>
      <c r="AW12" s="402"/>
      <c r="AX12" s="402"/>
      <c r="AY12" s="402"/>
      <c r="AZ12" s="402"/>
      <c r="BA12" s="402"/>
      <c r="BB12" s="402"/>
      <c r="BC12" s="402"/>
      <c r="BD12" s="402"/>
      <c r="BE12" s="402"/>
      <c r="BF12" s="402"/>
      <c r="BG12" s="402"/>
      <c r="BH12" s="402"/>
      <c r="BI12" s="402"/>
      <c r="BJ12" s="402"/>
      <c r="BK12" s="402"/>
      <c r="BL12" s="402"/>
      <c r="BM12" s="402"/>
      <c r="BN12" s="402"/>
      <c r="BO12" s="402"/>
      <c r="BP12" s="402"/>
      <c r="BQ12" s="402"/>
      <c r="BR12" s="402"/>
      <c r="BS12" s="402"/>
      <c r="BT12" s="402"/>
      <c r="BU12" s="402"/>
      <c r="BV12" s="402"/>
      <c r="BW12" s="402"/>
      <c r="BX12" s="402"/>
      <c r="BY12" s="402"/>
      <c r="BZ12" s="402"/>
      <c r="CA12" s="402"/>
      <c r="CB12" s="402"/>
      <c r="CC12" s="402"/>
      <c r="CD12" s="402"/>
      <c r="CE12" s="402"/>
      <c r="CF12" s="402"/>
      <c r="CG12" s="402"/>
      <c r="CH12" s="402"/>
      <c r="CI12" s="402"/>
      <c r="CJ12" s="402"/>
      <c r="CK12" s="402"/>
      <c r="CL12" s="402"/>
      <c r="CM12" s="402"/>
      <c r="CN12" s="402"/>
      <c r="CO12" s="402"/>
      <c r="CP12" s="402"/>
      <c r="CQ12" s="402"/>
      <c r="CR12" s="402"/>
      <c r="CS12" s="402"/>
      <c r="CT12" s="402"/>
      <c r="CU12" s="402"/>
      <c r="CV12" s="402"/>
      <c r="CW12" s="402"/>
      <c r="CX12" s="402"/>
      <c r="CY12" s="402"/>
      <c r="CZ12" s="402"/>
      <c r="DA12" s="402"/>
      <c r="DB12" s="402"/>
      <c r="DC12" s="402"/>
      <c r="DD12" s="402"/>
      <c r="DE12" s="402"/>
      <c r="DF12" s="402"/>
      <c r="DG12" s="402"/>
      <c r="DH12" s="402"/>
      <c r="DI12" s="402"/>
      <c r="DJ12" s="402"/>
      <c r="DK12" s="402"/>
      <c r="DL12" s="402"/>
      <c r="DM12" s="402"/>
      <c r="DN12" s="402"/>
      <c r="DO12" s="402"/>
      <c r="DP12" s="402"/>
      <c r="DQ12" s="402"/>
      <c r="DR12" s="402"/>
      <c r="DS12" s="402"/>
      <c r="DT12" s="402"/>
      <c r="DU12" s="402"/>
      <c r="DV12" s="402"/>
      <c r="DW12" s="402"/>
      <c r="DX12" s="402"/>
      <c r="DY12" s="402"/>
      <c r="DZ12" s="402"/>
      <c r="EA12" s="402"/>
      <c r="EB12" s="402"/>
      <c r="EC12" s="402"/>
      <c r="ED12" s="402"/>
      <c r="EE12" s="402"/>
      <c r="EF12" s="402"/>
      <c r="EG12" s="402"/>
      <c r="EH12" s="402"/>
      <c r="EI12" s="402"/>
      <c r="EJ12" s="402"/>
      <c r="EK12" s="402"/>
      <c r="EL12" s="402"/>
      <c r="EM12" s="402"/>
      <c r="EN12" s="402"/>
      <c r="EO12" s="402"/>
      <c r="EP12" s="402"/>
      <c r="EQ12" s="402"/>
      <c r="ER12" s="402"/>
      <c r="ES12" s="402"/>
      <c r="ET12" s="402"/>
      <c r="EU12" s="402"/>
      <c r="EV12" s="402"/>
      <c r="EW12" s="402"/>
      <c r="EX12" s="402"/>
      <c r="EY12" s="402"/>
      <c r="EZ12" s="402"/>
      <c r="FA12" s="402"/>
      <c r="FB12" s="402"/>
      <c r="FC12" s="402"/>
      <c r="FD12" s="402"/>
      <c r="FE12" s="402"/>
      <c r="FF12" s="402"/>
      <c r="FG12" s="402"/>
      <c r="FH12" s="402"/>
      <c r="FI12" s="402"/>
      <c r="FJ12" s="402"/>
      <c r="FK12" s="402"/>
      <c r="FL12" s="402"/>
      <c r="FM12" s="402"/>
      <c r="FN12" s="402"/>
      <c r="FO12" s="402"/>
      <c r="FP12" s="402"/>
      <c r="FQ12" s="402"/>
      <c r="FR12" s="402"/>
      <c r="FS12" s="402"/>
      <c r="FT12" s="402"/>
      <c r="FU12" s="402"/>
      <c r="FV12" s="402"/>
      <c r="FW12" s="402"/>
      <c r="FX12" s="402"/>
      <c r="FY12" s="402"/>
      <c r="FZ12" s="402"/>
      <c r="GA12" s="402"/>
      <c r="GB12" s="402"/>
      <c r="GC12" s="402"/>
      <c r="GD12" s="402"/>
      <c r="GE12" s="402"/>
      <c r="GF12" s="402"/>
      <c r="GG12" s="402"/>
      <c r="GH12" s="402"/>
      <c r="GI12" s="402"/>
      <c r="GJ12" s="402"/>
      <c r="GK12" s="402"/>
      <c r="GL12" s="402"/>
      <c r="GM12" s="402"/>
      <c r="GN12" s="402"/>
      <c r="GO12" s="402"/>
      <c r="GP12" s="402"/>
      <c r="GQ12" s="402"/>
      <c r="GR12" s="402"/>
      <c r="GS12" s="402"/>
      <c r="GT12" s="402"/>
      <c r="GU12" s="402"/>
      <c r="GV12" s="402"/>
      <c r="GW12" s="402"/>
      <c r="GX12" s="402"/>
      <c r="GY12" s="402"/>
      <c r="GZ12" s="402"/>
      <c r="HA12" s="402"/>
      <c r="HB12" s="402"/>
      <c r="HC12" s="402"/>
      <c r="HD12" s="402"/>
      <c r="HE12" s="402"/>
      <c r="HF12" s="402"/>
      <c r="HG12" s="402"/>
      <c r="HH12" s="402"/>
      <c r="HI12" s="402"/>
      <c r="HJ12" s="402"/>
      <c r="HK12" s="402"/>
      <c r="HL12" s="402"/>
      <c r="HM12" s="402"/>
      <c r="HN12" s="402"/>
      <c r="HO12" s="402"/>
      <c r="HP12" s="402"/>
      <c r="HQ12" s="402"/>
      <c r="HR12" s="402"/>
      <c r="HS12" s="402"/>
      <c r="HT12" s="402"/>
      <c r="HU12" s="402"/>
      <c r="HV12" s="402"/>
      <c r="HW12" s="402"/>
      <c r="HX12" s="402"/>
      <c r="HY12" s="402"/>
      <c r="HZ12" s="402"/>
      <c r="IA12" s="402"/>
      <c r="IB12" s="402"/>
      <c r="IC12" s="402"/>
      <c r="ID12" s="402"/>
      <c r="IE12" s="402"/>
      <c r="IF12" s="402"/>
      <c r="IG12" s="402"/>
      <c r="IH12" s="402"/>
      <c r="II12" s="402"/>
      <c r="IJ12" s="402"/>
      <c r="IK12" s="402"/>
      <c r="IL12" s="402"/>
      <c r="IM12" s="402"/>
      <c r="IN12" s="402"/>
      <c r="IO12" s="402"/>
      <c r="IP12" s="402"/>
      <c r="IQ12" s="402"/>
      <c r="IR12" s="402"/>
      <c r="IS12" s="402"/>
      <c r="IT12" s="402"/>
      <c r="IU12" s="402"/>
      <c r="IV12" s="402"/>
    </row>
    <row r="13" spans="1:256" ht="13.5">
      <c r="A13" s="865" t="s">
        <v>395</v>
      </c>
      <c r="B13" s="866"/>
      <c r="C13" s="424">
        <v>6</v>
      </c>
      <c r="D13" s="403"/>
      <c r="E13" s="402"/>
      <c r="F13" s="402"/>
      <c r="G13" s="402"/>
      <c r="H13" s="402"/>
      <c r="I13" s="402"/>
      <c r="J13" s="402"/>
      <c r="K13" s="402"/>
      <c r="L13" s="402"/>
      <c r="M13" s="402"/>
      <c r="N13" s="402"/>
      <c r="O13" s="402"/>
      <c r="P13" s="402"/>
      <c r="Q13" s="402"/>
      <c r="R13" s="402"/>
      <c r="S13" s="402"/>
      <c r="T13" s="402"/>
      <c r="U13" s="402"/>
      <c r="V13" s="402"/>
      <c r="W13" s="402"/>
      <c r="X13" s="402"/>
      <c r="Y13" s="402"/>
      <c r="Z13" s="402"/>
      <c r="AA13" s="402"/>
      <c r="AB13" s="402"/>
      <c r="AC13" s="402"/>
      <c r="AD13" s="402"/>
      <c r="AE13" s="402"/>
      <c r="AF13" s="402"/>
      <c r="AG13" s="402"/>
      <c r="AH13" s="402"/>
      <c r="AI13" s="402"/>
      <c r="AJ13" s="402"/>
      <c r="AK13" s="402"/>
      <c r="AL13" s="402"/>
      <c r="AM13" s="402"/>
      <c r="AN13" s="402"/>
      <c r="AO13" s="402"/>
      <c r="AP13" s="402"/>
      <c r="AQ13" s="402"/>
      <c r="AR13" s="402"/>
      <c r="AS13" s="402"/>
      <c r="AT13" s="402"/>
      <c r="AU13" s="402"/>
      <c r="AV13" s="402"/>
      <c r="AW13" s="402"/>
      <c r="AX13" s="402"/>
      <c r="AY13" s="402"/>
      <c r="AZ13" s="402"/>
      <c r="BA13" s="402"/>
      <c r="BB13" s="402"/>
      <c r="BC13" s="402"/>
      <c r="BD13" s="402"/>
      <c r="BE13" s="402"/>
      <c r="BF13" s="402"/>
      <c r="BG13" s="402"/>
      <c r="BH13" s="402"/>
      <c r="BI13" s="402"/>
      <c r="BJ13" s="402"/>
      <c r="BK13" s="402"/>
      <c r="BL13" s="402"/>
      <c r="BM13" s="402"/>
      <c r="BN13" s="402"/>
      <c r="BO13" s="402"/>
      <c r="BP13" s="402"/>
      <c r="BQ13" s="402"/>
      <c r="BR13" s="402"/>
      <c r="BS13" s="402"/>
      <c r="BT13" s="402"/>
      <c r="BU13" s="402"/>
      <c r="BV13" s="402"/>
      <c r="BW13" s="402"/>
      <c r="BX13" s="402"/>
      <c r="BY13" s="402"/>
      <c r="BZ13" s="402"/>
      <c r="CA13" s="402"/>
      <c r="CB13" s="402"/>
      <c r="CC13" s="402"/>
      <c r="CD13" s="402"/>
      <c r="CE13" s="402"/>
      <c r="CF13" s="402"/>
      <c r="CG13" s="402"/>
      <c r="CH13" s="402"/>
      <c r="CI13" s="402"/>
      <c r="CJ13" s="402"/>
      <c r="CK13" s="402"/>
      <c r="CL13" s="402"/>
      <c r="CM13" s="402"/>
      <c r="CN13" s="402"/>
      <c r="CO13" s="402"/>
      <c r="CP13" s="402"/>
      <c r="CQ13" s="402"/>
      <c r="CR13" s="402"/>
      <c r="CS13" s="402"/>
      <c r="CT13" s="402"/>
      <c r="CU13" s="402"/>
      <c r="CV13" s="402"/>
      <c r="CW13" s="402"/>
      <c r="CX13" s="402"/>
      <c r="CY13" s="402"/>
      <c r="CZ13" s="402"/>
      <c r="DA13" s="402"/>
      <c r="DB13" s="402"/>
      <c r="DC13" s="402"/>
      <c r="DD13" s="402"/>
      <c r="DE13" s="402"/>
      <c r="DF13" s="402"/>
      <c r="DG13" s="402"/>
      <c r="DH13" s="402"/>
      <c r="DI13" s="402"/>
      <c r="DJ13" s="402"/>
      <c r="DK13" s="402"/>
      <c r="DL13" s="402"/>
      <c r="DM13" s="402"/>
      <c r="DN13" s="402"/>
      <c r="DO13" s="402"/>
      <c r="DP13" s="402"/>
      <c r="DQ13" s="402"/>
      <c r="DR13" s="402"/>
      <c r="DS13" s="402"/>
      <c r="DT13" s="402"/>
      <c r="DU13" s="402"/>
      <c r="DV13" s="402"/>
      <c r="DW13" s="402"/>
      <c r="DX13" s="402"/>
      <c r="DY13" s="402"/>
      <c r="DZ13" s="402"/>
      <c r="EA13" s="402"/>
      <c r="EB13" s="402"/>
      <c r="EC13" s="402"/>
      <c r="ED13" s="402"/>
      <c r="EE13" s="402"/>
      <c r="EF13" s="402"/>
      <c r="EG13" s="402"/>
      <c r="EH13" s="402"/>
      <c r="EI13" s="402"/>
      <c r="EJ13" s="402"/>
      <c r="EK13" s="402"/>
      <c r="EL13" s="402"/>
      <c r="EM13" s="402"/>
      <c r="EN13" s="402"/>
      <c r="EO13" s="402"/>
      <c r="EP13" s="402"/>
      <c r="EQ13" s="402"/>
      <c r="ER13" s="402"/>
      <c r="ES13" s="402"/>
      <c r="ET13" s="402"/>
      <c r="EU13" s="402"/>
      <c r="EV13" s="402"/>
      <c r="EW13" s="402"/>
      <c r="EX13" s="402"/>
      <c r="EY13" s="402"/>
      <c r="EZ13" s="402"/>
      <c r="FA13" s="402"/>
      <c r="FB13" s="402"/>
      <c r="FC13" s="402"/>
      <c r="FD13" s="402"/>
      <c r="FE13" s="402"/>
      <c r="FF13" s="402"/>
      <c r="FG13" s="402"/>
      <c r="FH13" s="402"/>
      <c r="FI13" s="402"/>
      <c r="FJ13" s="402"/>
      <c r="FK13" s="402"/>
      <c r="FL13" s="402"/>
      <c r="FM13" s="402"/>
      <c r="FN13" s="402"/>
      <c r="FO13" s="402"/>
      <c r="FP13" s="402"/>
      <c r="FQ13" s="402"/>
      <c r="FR13" s="402"/>
      <c r="FS13" s="402"/>
      <c r="FT13" s="402"/>
      <c r="FU13" s="402"/>
      <c r="FV13" s="402"/>
      <c r="FW13" s="402"/>
      <c r="FX13" s="402"/>
      <c r="FY13" s="402"/>
      <c r="FZ13" s="402"/>
      <c r="GA13" s="402"/>
      <c r="GB13" s="402"/>
      <c r="GC13" s="402"/>
      <c r="GD13" s="402"/>
      <c r="GE13" s="402"/>
      <c r="GF13" s="402"/>
      <c r="GG13" s="402"/>
      <c r="GH13" s="402"/>
      <c r="GI13" s="402"/>
      <c r="GJ13" s="402"/>
      <c r="GK13" s="402"/>
      <c r="GL13" s="402"/>
      <c r="GM13" s="402"/>
      <c r="GN13" s="402"/>
      <c r="GO13" s="402"/>
      <c r="GP13" s="402"/>
      <c r="GQ13" s="402"/>
      <c r="GR13" s="402"/>
      <c r="GS13" s="402"/>
      <c r="GT13" s="402"/>
      <c r="GU13" s="402"/>
      <c r="GV13" s="402"/>
      <c r="GW13" s="402"/>
      <c r="GX13" s="402"/>
      <c r="GY13" s="402"/>
      <c r="GZ13" s="402"/>
      <c r="HA13" s="402"/>
      <c r="HB13" s="402"/>
      <c r="HC13" s="402"/>
      <c r="HD13" s="402"/>
      <c r="HE13" s="402"/>
      <c r="HF13" s="402"/>
      <c r="HG13" s="402"/>
      <c r="HH13" s="402"/>
      <c r="HI13" s="402"/>
      <c r="HJ13" s="402"/>
      <c r="HK13" s="402"/>
      <c r="HL13" s="402"/>
      <c r="HM13" s="402"/>
      <c r="HN13" s="402"/>
      <c r="HO13" s="402"/>
      <c r="HP13" s="402"/>
      <c r="HQ13" s="402"/>
      <c r="HR13" s="402"/>
      <c r="HS13" s="402"/>
      <c r="HT13" s="402"/>
      <c r="HU13" s="402"/>
      <c r="HV13" s="402"/>
      <c r="HW13" s="402"/>
      <c r="HX13" s="402"/>
      <c r="HY13" s="402"/>
      <c r="HZ13" s="402"/>
      <c r="IA13" s="402"/>
      <c r="IB13" s="402"/>
      <c r="IC13" s="402"/>
      <c r="ID13" s="402"/>
      <c r="IE13" s="402"/>
      <c r="IF13" s="402"/>
      <c r="IG13" s="402"/>
      <c r="IH13" s="402"/>
      <c r="II13" s="402"/>
      <c r="IJ13" s="402"/>
      <c r="IK13" s="402"/>
      <c r="IL13" s="402"/>
      <c r="IM13" s="402"/>
      <c r="IN13" s="402"/>
      <c r="IO13" s="402"/>
      <c r="IP13" s="402"/>
      <c r="IQ13" s="402"/>
      <c r="IR13" s="402"/>
      <c r="IS13" s="402"/>
      <c r="IT13" s="402"/>
      <c r="IU13" s="402"/>
      <c r="IV13" s="402"/>
    </row>
    <row r="14" spans="1:256" ht="15" customHeight="1">
      <c r="A14" s="847" t="s">
        <v>396</v>
      </c>
      <c r="B14" s="848"/>
      <c r="C14" s="424">
        <v>7</v>
      </c>
      <c r="D14" s="403"/>
      <c r="E14" s="402"/>
      <c r="F14" s="402"/>
      <c r="G14" s="402"/>
      <c r="H14" s="402"/>
      <c r="I14" s="402"/>
      <c r="J14" s="402"/>
      <c r="K14" s="402"/>
      <c r="L14" s="402"/>
      <c r="M14" s="402"/>
      <c r="N14" s="402"/>
      <c r="O14" s="402"/>
      <c r="P14" s="402"/>
      <c r="Q14" s="402"/>
      <c r="R14" s="402"/>
      <c r="S14" s="402"/>
      <c r="T14" s="402"/>
      <c r="U14" s="402"/>
      <c r="V14" s="402"/>
      <c r="W14" s="402"/>
      <c r="X14" s="402"/>
      <c r="Y14" s="402"/>
      <c r="Z14" s="402"/>
      <c r="AA14" s="402"/>
      <c r="AB14" s="402"/>
      <c r="AC14" s="402"/>
      <c r="AD14" s="402"/>
      <c r="AE14" s="402"/>
      <c r="AF14" s="402"/>
      <c r="AG14" s="402"/>
      <c r="AH14" s="402"/>
      <c r="AI14" s="402"/>
      <c r="AJ14" s="402"/>
      <c r="AK14" s="402"/>
      <c r="AL14" s="402"/>
      <c r="AM14" s="402"/>
      <c r="AN14" s="402"/>
      <c r="AO14" s="402"/>
      <c r="AP14" s="402"/>
      <c r="AQ14" s="402"/>
      <c r="AR14" s="402"/>
      <c r="AS14" s="402"/>
      <c r="AT14" s="402"/>
      <c r="AU14" s="402"/>
      <c r="AV14" s="402"/>
      <c r="AW14" s="402"/>
      <c r="AX14" s="402"/>
      <c r="AY14" s="402"/>
      <c r="AZ14" s="402"/>
      <c r="BA14" s="402"/>
      <c r="BB14" s="402"/>
      <c r="BC14" s="402"/>
      <c r="BD14" s="402"/>
      <c r="BE14" s="402"/>
      <c r="BF14" s="402"/>
      <c r="BG14" s="402"/>
      <c r="BH14" s="402"/>
      <c r="BI14" s="402"/>
      <c r="BJ14" s="402"/>
      <c r="BK14" s="402"/>
      <c r="BL14" s="402"/>
      <c r="BM14" s="402"/>
      <c r="BN14" s="402"/>
      <c r="BO14" s="402"/>
      <c r="BP14" s="402"/>
      <c r="BQ14" s="402"/>
      <c r="BR14" s="402"/>
      <c r="BS14" s="402"/>
      <c r="BT14" s="402"/>
      <c r="BU14" s="402"/>
      <c r="BV14" s="402"/>
      <c r="BW14" s="402"/>
      <c r="BX14" s="402"/>
      <c r="BY14" s="402"/>
      <c r="BZ14" s="402"/>
      <c r="CA14" s="402"/>
      <c r="CB14" s="402"/>
      <c r="CC14" s="402"/>
      <c r="CD14" s="402"/>
      <c r="CE14" s="402"/>
      <c r="CF14" s="402"/>
      <c r="CG14" s="402"/>
      <c r="CH14" s="402"/>
      <c r="CI14" s="402"/>
      <c r="CJ14" s="402"/>
      <c r="CK14" s="402"/>
      <c r="CL14" s="402"/>
      <c r="CM14" s="402"/>
      <c r="CN14" s="402"/>
      <c r="CO14" s="402"/>
      <c r="CP14" s="402"/>
      <c r="CQ14" s="402"/>
      <c r="CR14" s="402"/>
      <c r="CS14" s="402"/>
      <c r="CT14" s="402"/>
      <c r="CU14" s="402"/>
      <c r="CV14" s="402"/>
      <c r="CW14" s="402"/>
      <c r="CX14" s="402"/>
      <c r="CY14" s="402"/>
      <c r="CZ14" s="402"/>
      <c r="DA14" s="402"/>
      <c r="DB14" s="402"/>
      <c r="DC14" s="402"/>
      <c r="DD14" s="402"/>
      <c r="DE14" s="402"/>
      <c r="DF14" s="402"/>
      <c r="DG14" s="402"/>
      <c r="DH14" s="402"/>
      <c r="DI14" s="402"/>
      <c r="DJ14" s="402"/>
      <c r="DK14" s="402"/>
      <c r="DL14" s="402"/>
      <c r="DM14" s="402"/>
      <c r="DN14" s="402"/>
      <c r="DO14" s="402"/>
      <c r="DP14" s="402"/>
      <c r="DQ14" s="402"/>
      <c r="DR14" s="402"/>
      <c r="DS14" s="402"/>
      <c r="DT14" s="402"/>
      <c r="DU14" s="402"/>
      <c r="DV14" s="402"/>
      <c r="DW14" s="402"/>
      <c r="DX14" s="402"/>
      <c r="DY14" s="402"/>
      <c r="DZ14" s="402"/>
      <c r="EA14" s="402"/>
      <c r="EB14" s="402"/>
      <c r="EC14" s="402"/>
      <c r="ED14" s="402"/>
      <c r="EE14" s="402"/>
      <c r="EF14" s="402"/>
      <c r="EG14" s="402"/>
      <c r="EH14" s="402"/>
      <c r="EI14" s="402"/>
      <c r="EJ14" s="402"/>
      <c r="EK14" s="402"/>
      <c r="EL14" s="402"/>
      <c r="EM14" s="402"/>
      <c r="EN14" s="402"/>
      <c r="EO14" s="402"/>
      <c r="EP14" s="402"/>
      <c r="EQ14" s="402"/>
      <c r="ER14" s="402"/>
      <c r="ES14" s="402"/>
      <c r="ET14" s="402"/>
      <c r="EU14" s="402"/>
      <c r="EV14" s="402"/>
      <c r="EW14" s="402"/>
      <c r="EX14" s="402"/>
      <c r="EY14" s="402"/>
      <c r="EZ14" s="402"/>
      <c r="FA14" s="402"/>
      <c r="FB14" s="402"/>
      <c r="FC14" s="402"/>
      <c r="FD14" s="402"/>
      <c r="FE14" s="402"/>
      <c r="FF14" s="402"/>
      <c r="FG14" s="402"/>
      <c r="FH14" s="402"/>
      <c r="FI14" s="402"/>
      <c r="FJ14" s="402"/>
      <c r="FK14" s="402"/>
      <c r="FL14" s="402"/>
      <c r="FM14" s="402"/>
      <c r="FN14" s="402"/>
      <c r="FO14" s="402"/>
      <c r="FP14" s="402"/>
      <c r="FQ14" s="402"/>
      <c r="FR14" s="402"/>
      <c r="FS14" s="402"/>
      <c r="FT14" s="402"/>
      <c r="FU14" s="402"/>
      <c r="FV14" s="402"/>
      <c r="FW14" s="402"/>
      <c r="FX14" s="402"/>
      <c r="FY14" s="402"/>
      <c r="FZ14" s="402"/>
      <c r="GA14" s="402"/>
      <c r="GB14" s="402"/>
      <c r="GC14" s="402"/>
      <c r="GD14" s="402"/>
      <c r="GE14" s="402"/>
      <c r="GF14" s="402"/>
      <c r="GG14" s="402"/>
      <c r="GH14" s="402"/>
      <c r="GI14" s="402"/>
      <c r="GJ14" s="402"/>
      <c r="GK14" s="402"/>
      <c r="GL14" s="402"/>
      <c r="GM14" s="402"/>
      <c r="GN14" s="402"/>
      <c r="GO14" s="402"/>
      <c r="GP14" s="402"/>
      <c r="GQ14" s="402"/>
      <c r="GR14" s="402"/>
      <c r="GS14" s="402"/>
      <c r="GT14" s="402"/>
      <c r="GU14" s="402"/>
      <c r="GV14" s="402"/>
      <c r="GW14" s="402"/>
      <c r="GX14" s="402"/>
      <c r="GY14" s="402"/>
      <c r="GZ14" s="402"/>
      <c r="HA14" s="402"/>
      <c r="HB14" s="402"/>
      <c r="HC14" s="402"/>
      <c r="HD14" s="402"/>
      <c r="HE14" s="402"/>
      <c r="HF14" s="402"/>
      <c r="HG14" s="402"/>
      <c r="HH14" s="402"/>
      <c r="HI14" s="402"/>
      <c r="HJ14" s="402"/>
      <c r="HK14" s="402"/>
      <c r="HL14" s="402"/>
      <c r="HM14" s="402"/>
      <c r="HN14" s="402"/>
      <c r="HO14" s="402"/>
      <c r="HP14" s="402"/>
      <c r="HQ14" s="402"/>
      <c r="HR14" s="402"/>
      <c r="HS14" s="402"/>
      <c r="HT14" s="402"/>
      <c r="HU14" s="402"/>
      <c r="HV14" s="402"/>
      <c r="HW14" s="402"/>
      <c r="HX14" s="402"/>
      <c r="HY14" s="402"/>
      <c r="HZ14" s="402"/>
      <c r="IA14" s="402"/>
      <c r="IB14" s="402"/>
      <c r="IC14" s="402"/>
      <c r="ID14" s="402"/>
      <c r="IE14" s="402"/>
      <c r="IF14" s="402"/>
      <c r="IG14" s="402"/>
      <c r="IH14" s="402"/>
      <c r="II14" s="402"/>
      <c r="IJ14" s="402"/>
      <c r="IK14" s="402"/>
      <c r="IL14" s="402"/>
      <c r="IM14" s="402"/>
      <c r="IN14" s="402"/>
      <c r="IO14" s="402"/>
      <c r="IP14" s="402"/>
      <c r="IQ14" s="402"/>
      <c r="IR14" s="402"/>
      <c r="IS14" s="402"/>
      <c r="IT14" s="402"/>
      <c r="IU14" s="402"/>
      <c r="IV14" s="402"/>
    </row>
    <row r="15" spans="1:256" ht="15" customHeight="1">
      <c r="A15" s="859" t="s">
        <v>397</v>
      </c>
      <c r="B15" s="860"/>
      <c r="C15" s="424"/>
      <c r="D15" s="403"/>
      <c r="E15" s="402"/>
      <c r="F15" s="402"/>
      <c r="G15" s="402"/>
      <c r="H15" s="402"/>
      <c r="I15" s="402"/>
      <c r="J15" s="402"/>
      <c r="K15" s="402"/>
      <c r="L15" s="402"/>
      <c r="M15" s="402"/>
      <c r="N15" s="402"/>
      <c r="O15" s="402"/>
      <c r="P15" s="402"/>
      <c r="Q15" s="402"/>
      <c r="R15" s="402"/>
      <c r="S15" s="402"/>
      <c r="T15" s="402"/>
      <c r="U15" s="402"/>
      <c r="V15" s="402"/>
      <c r="W15" s="402"/>
      <c r="X15" s="402"/>
      <c r="Y15" s="402"/>
      <c r="Z15" s="402"/>
      <c r="AA15" s="402"/>
      <c r="AB15" s="402"/>
      <c r="AC15" s="402"/>
      <c r="AD15" s="402"/>
      <c r="AE15" s="402"/>
      <c r="AF15" s="402"/>
      <c r="AG15" s="402"/>
      <c r="AH15" s="402"/>
      <c r="AI15" s="402"/>
      <c r="AJ15" s="402"/>
      <c r="AK15" s="402"/>
      <c r="AL15" s="402"/>
      <c r="AM15" s="402"/>
      <c r="AN15" s="402"/>
      <c r="AO15" s="402"/>
      <c r="AP15" s="402"/>
      <c r="AQ15" s="402"/>
      <c r="AR15" s="402"/>
      <c r="AS15" s="402"/>
      <c r="AT15" s="402"/>
      <c r="AU15" s="402"/>
      <c r="AV15" s="402"/>
      <c r="AW15" s="402"/>
      <c r="AX15" s="402"/>
      <c r="AY15" s="402"/>
      <c r="AZ15" s="402"/>
      <c r="BA15" s="402"/>
      <c r="BB15" s="402"/>
      <c r="BC15" s="402"/>
      <c r="BD15" s="402"/>
      <c r="BE15" s="402"/>
      <c r="BF15" s="402"/>
      <c r="BG15" s="402"/>
      <c r="BH15" s="402"/>
      <c r="BI15" s="402"/>
      <c r="BJ15" s="402"/>
      <c r="BK15" s="402"/>
      <c r="BL15" s="402"/>
      <c r="BM15" s="402"/>
      <c r="BN15" s="402"/>
      <c r="BO15" s="402"/>
      <c r="BP15" s="402"/>
      <c r="BQ15" s="402"/>
      <c r="BR15" s="402"/>
      <c r="BS15" s="402"/>
      <c r="BT15" s="402"/>
      <c r="BU15" s="402"/>
      <c r="BV15" s="402"/>
      <c r="BW15" s="402"/>
      <c r="BX15" s="402"/>
      <c r="BY15" s="402"/>
      <c r="BZ15" s="402"/>
      <c r="CA15" s="402"/>
      <c r="CB15" s="402"/>
      <c r="CC15" s="402"/>
      <c r="CD15" s="402"/>
      <c r="CE15" s="402"/>
      <c r="CF15" s="402"/>
      <c r="CG15" s="402"/>
      <c r="CH15" s="402"/>
      <c r="CI15" s="402"/>
      <c r="CJ15" s="402"/>
      <c r="CK15" s="402"/>
      <c r="CL15" s="402"/>
      <c r="CM15" s="402"/>
      <c r="CN15" s="402"/>
      <c r="CO15" s="402"/>
      <c r="CP15" s="402"/>
      <c r="CQ15" s="402"/>
      <c r="CR15" s="402"/>
      <c r="CS15" s="402"/>
      <c r="CT15" s="402"/>
      <c r="CU15" s="402"/>
      <c r="CV15" s="402"/>
      <c r="CW15" s="402"/>
      <c r="CX15" s="402"/>
      <c r="CY15" s="402"/>
      <c r="CZ15" s="402"/>
      <c r="DA15" s="402"/>
      <c r="DB15" s="402"/>
      <c r="DC15" s="402"/>
      <c r="DD15" s="402"/>
      <c r="DE15" s="402"/>
      <c r="DF15" s="402"/>
      <c r="DG15" s="402"/>
      <c r="DH15" s="402"/>
      <c r="DI15" s="402"/>
      <c r="DJ15" s="402"/>
      <c r="DK15" s="402"/>
      <c r="DL15" s="402"/>
      <c r="DM15" s="402"/>
      <c r="DN15" s="402"/>
      <c r="DO15" s="402"/>
      <c r="DP15" s="402"/>
      <c r="DQ15" s="402"/>
      <c r="DR15" s="402"/>
      <c r="DS15" s="402"/>
      <c r="DT15" s="402"/>
      <c r="DU15" s="402"/>
      <c r="DV15" s="402"/>
      <c r="DW15" s="402"/>
      <c r="DX15" s="402"/>
      <c r="DY15" s="402"/>
      <c r="DZ15" s="402"/>
      <c r="EA15" s="402"/>
      <c r="EB15" s="402"/>
      <c r="EC15" s="402"/>
      <c r="ED15" s="402"/>
      <c r="EE15" s="402"/>
      <c r="EF15" s="402"/>
      <c r="EG15" s="402"/>
      <c r="EH15" s="402"/>
      <c r="EI15" s="402"/>
      <c r="EJ15" s="402"/>
      <c r="EK15" s="402"/>
      <c r="EL15" s="402"/>
      <c r="EM15" s="402"/>
      <c r="EN15" s="402"/>
      <c r="EO15" s="402"/>
      <c r="EP15" s="402"/>
      <c r="EQ15" s="402"/>
      <c r="ER15" s="402"/>
      <c r="ES15" s="402"/>
      <c r="ET15" s="402"/>
      <c r="EU15" s="402"/>
      <c r="EV15" s="402"/>
      <c r="EW15" s="402"/>
      <c r="EX15" s="402"/>
      <c r="EY15" s="402"/>
      <c r="EZ15" s="402"/>
      <c r="FA15" s="402"/>
      <c r="FB15" s="402"/>
      <c r="FC15" s="402"/>
      <c r="FD15" s="402"/>
      <c r="FE15" s="402"/>
      <c r="FF15" s="402"/>
      <c r="FG15" s="402"/>
      <c r="FH15" s="402"/>
      <c r="FI15" s="402"/>
      <c r="FJ15" s="402"/>
      <c r="FK15" s="402"/>
      <c r="FL15" s="402"/>
      <c r="FM15" s="402"/>
      <c r="FN15" s="402"/>
      <c r="FO15" s="402"/>
      <c r="FP15" s="402"/>
      <c r="FQ15" s="402"/>
      <c r="FR15" s="402"/>
      <c r="FS15" s="402"/>
      <c r="FT15" s="402"/>
      <c r="FU15" s="402"/>
      <c r="FV15" s="402"/>
      <c r="FW15" s="402"/>
      <c r="FX15" s="402"/>
      <c r="FY15" s="402"/>
      <c r="FZ15" s="402"/>
      <c r="GA15" s="402"/>
      <c r="GB15" s="402"/>
      <c r="GC15" s="402"/>
      <c r="GD15" s="402"/>
      <c r="GE15" s="402"/>
      <c r="GF15" s="402"/>
      <c r="GG15" s="402"/>
      <c r="GH15" s="402"/>
      <c r="GI15" s="402"/>
      <c r="GJ15" s="402"/>
      <c r="GK15" s="402"/>
      <c r="GL15" s="402"/>
      <c r="GM15" s="402"/>
      <c r="GN15" s="402"/>
      <c r="GO15" s="402"/>
      <c r="GP15" s="402"/>
      <c r="GQ15" s="402"/>
      <c r="GR15" s="402"/>
      <c r="GS15" s="402"/>
      <c r="GT15" s="402"/>
      <c r="GU15" s="402"/>
      <c r="GV15" s="402"/>
      <c r="GW15" s="402"/>
      <c r="GX15" s="402"/>
      <c r="GY15" s="402"/>
      <c r="GZ15" s="402"/>
      <c r="HA15" s="402"/>
      <c r="HB15" s="402"/>
      <c r="HC15" s="402"/>
      <c r="HD15" s="402"/>
      <c r="HE15" s="402"/>
      <c r="HF15" s="402"/>
      <c r="HG15" s="402"/>
      <c r="HH15" s="402"/>
      <c r="HI15" s="402"/>
      <c r="HJ15" s="402"/>
      <c r="HK15" s="402"/>
      <c r="HL15" s="402"/>
      <c r="HM15" s="402"/>
      <c r="HN15" s="402"/>
      <c r="HO15" s="402"/>
      <c r="HP15" s="402"/>
      <c r="HQ15" s="402"/>
      <c r="HR15" s="402"/>
      <c r="HS15" s="402"/>
      <c r="HT15" s="402"/>
      <c r="HU15" s="402"/>
      <c r="HV15" s="402"/>
      <c r="HW15" s="402"/>
      <c r="HX15" s="402"/>
      <c r="HY15" s="402"/>
      <c r="HZ15" s="402"/>
      <c r="IA15" s="402"/>
      <c r="IB15" s="402"/>
      <c r="IC15" s="402"/>
      <c r="ID15" s="402"/>
      <c r="IE15" s="402"/>
      <c r="IF15" s="402"/>
      <c r="IG15" s="402"/>
      <c r="IH15" s="402"/>
      <c r="II15" s="402"/>
      <c r="IJ15" s="402"/>
      <c r="IK15" s="402"/>
      <c r="IL15" s="402"/>
      <c r="IM15" s="402"/>
      <c r="IN15" s="402"/>
      <c r="IO15" s="402"/>
      <c r="IP15" s="402"/>
      <c r="IQ15" s="402"/>
      <c r="IR15" s="402"/>
      <c r="IS15" s="402"/>
      <c r="IT15" s="402"/>
      <c r="IU15" s="402"/>
      <c r="IV15" s="402"/>
    </row>
    <row r="16" spans="1:256" ht="13.5">
      <c r="A16" s="861" t="s">
        <v>398</v>
      </c>
      <c r="B16" s="862"/>
      <c r="C16" s="424">
        <v>8</v>
      </c>
      <c r="D16" s="403"/>
      <c r="E16" s="402"/>
      <c r="F16" s="402"/>
      <c r="G16" s="402"/>
      <c r="H16" s="402"/>
      <c r="I16" s="402"/>
      <c r="J16" s="402"/>
      <c r="K16" s="402"/>
      <c r="L16" s="402"/>
      <c r="M16" s="402"/>
      <c r="N16" s="402"/>
      <c r="O16" s="402"/>
      <c r="P16" s="402"/>
      <c r="Q16" s="402"/>
      <c r="R16" s="402"/>
      <c r="S16" s="402"/>
      <c r="T16" s="402"/>
      <c r="U16" s="402"/>
      <c r="V16" s="402"/>
      <c r="W16" s="402"/>
      <c r="X16" s="402"/>
      <c r="Y16" s="402"/>
      <c r="Z16" s="402"/>
      <c r="AA16" s="402"/>
      <c r="AB16" s="402"/>
      <c r="AC16" s="402"/>
      <c r="AD16" s="402"/>
      <c r="AE16" s="402"/>
      <c r="AF16" s="402"/>
      <c r="AG16" s="402"/>
      <c r="AH16" s="402"/>
      <c r="AI16" s="402"/>
      <c r="AJ16" s="402"/>
      <c r="AK16" s="402"/>
      <c r="AL16" s="402"/>
      <c r="AM16" s="402"/>
      <c r="AN16" s="402"/>
      <c r="AO16" s="402"/>
      <c r="AP16" s="402"/>
      <c r="AQ16" s="402"/>
      <c r="AR16" s="402"/>
      <c r="AS16" s="402"/>
      <c r="AT16" s="402"/>
      <c r="AU16" s="402"/>
      <c r="AV16" s="402"/>
      <c r="AW16" s="402"/>
      <c r="AX16" s="402"/>
      <c r="AY16" s="402"/>
      <c r="AZ16" s="402"/>
      <c r="BA16" s="402"/>
      <c r="BB16" s="402"/>
      <c r="BC16" s="402"/>
      <c r="BD16" s="402"/>
      <c r="BE16" s="402"/>
      <c r="BF16" s="402"/>
      <c r="BG16" s="402"/>
      <c r="BH16" s="402"/>
      <c r="BI16" s="402"/>
      <c r="BJ16" s="402"/>
      <c r="BK16" s="402"/>
      <c r="BL16" s="402"/>
      <c r="BM16" s="402"/>
      <c r="BN16" s="402"/>
      <c r="BO16" s="402"/>
      <c r="BP16" s="402"/>
      <c r="BQ16" s="402"/>
      <c r="BR16" s="402"/>
      <c r="BS16" s="402"/>
      <c r="BT16" s="402"/>
      <c r="BU16" s="402"/>
      <c r="BV16" s="402"/>
      <c r="BW16" s="402"/>
      <c r="BX16" s="402"/>
      <c r="BY16" s="402"/>
      <c r="BZ16" s="402"/>
      <c r="CA16" s="402"/>
      <c r="CB16" s="402"/>
      <c r="CC16" s="402"/>
      <c r="CD16" s="402"/>
      <c r="CE16" s="402"/>
      <c r="CF16" s="402"/>
      <c r="CG16" s="402"/>
      <c r="CH16" s="402"/>
      <c r="CI16" s="402"/>
      <c r="CJ16" s="402"/>
      <c r="CK16" s="402"/>
      <c r="CL16" s="402"/>
      <c r="CM16" s="402"/>
      <c r="CN16" s="402"/>
      <c r="CO16" s="402"/>
      <c r="CP16" s="402"/>
      <c r="CQ16" s="402"/>
      <c r="CR16" s="402"/>
      <c r="CS16" s="402"/>
      <c r="CT16" s="402"/>
      <c r="CU16" s="402"/>
      <c r="CV16" s="402"/>
      <c r="CW16" s="402"/>
      <c r="CX16" s="402"/>
      <c r="CY16" s="402"/>
      <c r="CZ16" s="402"/>
      <c r="DA16" s="402"/>
      <c r="DB16" s="402"/>
      <c r="DC16" s="402"/>
      <c r="DD16" s="402"/>
      <c r="DE16" s="402"/>
      <c r="DF16" s="402"/>
      <c r="DG16" s="402"/>
      <c r="DH16" s="402"/>
      <c r="DI16" s="402"/>
      <c r="DJ16" s="402"/>
      <c r="DK16" s="402"/>
      <c r="DL16" s="402"/>
      <c r="DM16" s="402"/>
      <c r="DN16" s="402"/>
      <c r="DO16" s="402"/>
      <c r="DP16" s="402"/>
      <c r="DQ16" s="402"/>
      <c r="DR16" s="402"/>
      <c r="DS16" s="402"/>
      <c r="DT16" s="402"/>
      <c r="DU16" s="402"/>
      <c r="DV16" s="402"/>
      <c r="DW16" s="402"/>
      <c r="DX16" s="402"/>
      <c r="DY16" s="402"/>
      <c r="DZ16" s="402"/>
      <c r="EA16" s="402"/>
      <c r="EB16" s="402"/>
      <c r="EC16" s="402"/>
      <c r="ED16" s="402"/>
      <c r="EE16" s="402"/>
      <c r="EF16" s="402"/>
      <c r="EG16" s="402"/>
      <c r="EH16" s="402"/>
      <c r="EI16" s="402"/>
      <c r="EJ16" s="402"/>
      <c r="EK16" s="402"/>
      <c r="EL16" s="402"/>
      <c r="EM16" s="402"/>
      <c r="EN16" s="402"/>
      <c r="EO16" s="402"/>
      <c r="EP16" s="402"/>
      <c r="EQ16" s="402"/>
      <c r="ER16" s="402"/>
      <c r="ES16" s="402"/>
      <c r="ET16" s="402"/>
      <c r="EU16" s="402"/>
      <c r="EV16" s="402"/>
      <c r="EW16" s="402"/>
      <c r="EX16" s="402"/>
      <c r="EY16" s="402"/>
      <c r="EZ16" s="402"/>
      <c r="FA16" s="402"/>
      <c r="FB16" s="402"/>
      <c r="FC16" s="402"/>
      <c r="FD16" s="402"/>
      <c r="FE16" s="402"/>
      <c r="FF16" s="402"/>
      <c r="FG16" s="402"/>
      <c r="FH16" s="402"/>
      <c r="FI16" s="402"/>
      <c r="FJ16" s="402"/>
      <c r="FK16" s="402"/>
      <c r="FL16" s="402"/>
      <c r="FM16" s="402"/>
      <c r="FN16" s="402"/>
      <c r="FO16" s="402"/>
      <c r="FP16" s="402"/>
      <c r="FQ16" s="402"/>
      <c r="FR16" s="402"/>
      <c r="FS16" s="402"/>
      <c r="FT16" s="402"/>
      <c r="FU16" s="402"/>
      <c r="FV16" s="402"/>
      <c r="FW16" s="402"/>
      <c r="FX16" s="402"/>
      <c r="FY16" s="402"/>
      <c r="FZ16" s="402"/>
      <c r="GA16" s="402"/>
      <c r="GB16" s="402"/>
      <c r="GC16" s="402"/>
      <c r="GD16" s="402"/>
      <c r="GE16" s="402"/>
      <c r="GF16" s="402"/>
      <c r="GG16" s="402"/>
      <c r="GH16" s="402"/>
      <c r="GI16" s="402"/>
      <c r="GJ16" s="402"/>
      <c r="GK16" s="402"/>
      <c r="GL16" s="402"/>
      <c r="GM16" s="402"/>
      <c r="GN16" s="402"/>
      <c r="GO16" s="402"/>
      <c r="GP16" s="402"/>
      <c r="GQ16" s="402"/>
      <c r="GR16" s="402"/>
      <c r="GS16" s="402"/>
      <c r="GT16" s="402"/>
      <c r="GU16" s="402"/>
      <c r="GV16" s="402"/>
      <c r="GW16" s="402"/>
      <c r="GX16" s="402"/>
      <c r="GY16" s="402"/>
      <c r="GZ16" s="402"/>
      <c r="HA16" s="402"/>
      <c r="HB16" s="402"/>
      <c r="HC16" s="402"/>
      <c r="HD16" s="402"/>
      <c r="HE16" s="402"/>
      <c r="HF16" s="402"/>
      <c r="HG16" s="402"/>
      <c r="HH16" s="402"/>
      <c r="HI16" s="402"/>
      <c r="HJ16" s="402"/>
      <c r="HK16" s="402"/>
      <c r="HL16" s="402"/>
      <c r="HM16" s="402"/>
      <c r="HN16" s="402"/>
      <c r="HO16" s="402"/>
      <c r="HP16" s="402"/>
      <c r="HQ16" s="402"/>
      <c r="HR16" s="402"/>
      <c r="HS16" s="402"/>
      <c r="HT16" s="402"/>
      <c r="HU16" s="402"/>
      <c r="HV16" s="402"/>
      <c r="HW16" s="402"/>
      <c r="HX16" s="402"/>
      <c r="HY16" s="402"/>
      <c r="HZ16" s="402"/>
      <c r="IA16" s="402"/>
      <c r="IB16" s="402"/>
      <c r="IC16" s="402"/>
      <c r="ID16" s="402"/>
      <c r="IE16" s="402"/>
      <c r="IF16" s="402"/>
      <c r="IG16" s="402"/>
      <c r="IH16" s="402"/>
      <c r="II16" s="402"/>
      <c r="IJ16" s="402"/>
      <c r="IK16" s="402"/>
      <c r="IL16" s="402"/>
      <c r="IM16" s="402"/>
      <c r="IN16" s="402"/>
      <c r="IO16" s="402"/>
      <c r="IP16" s="402"/>
      <c r="IQ16" s="402"/>
      <c r="IR16" s="402"/>
      <c r="IS16" s="402"/>
      <c r="IT16" s="402"/>
      <c r="IU16" s="402"/>
      <c r="IV16" s="402"/>
    </row>
    <row r="17" spans="1:256" ht="13.5">
      <c r="A17" s="847" t="s">
        <v>399</v>
      </c>
      <c r="B17" s="848"/>
      <c r="C17" s="424">
        <v>9</v>
      </c>
      <c r="D17" s="403"/>
      <c r="E17" s="402"/>
      <c r="F17" s="402"/>
      <c r="G17" s="402"/>
      <c r="H17" s="402"/>
      <c r="I17" s="402"/>
      <c r="J17" s="402"/>
      <c r="K17" s="402"/>
      <c r="L17" s="402"/>
      <c r="M17" s="402"/>
      <c r="N17" s="402"/>
      <c r="O17" s="402"/>
      <c r="P17" s="402"/>
      <c r="Q17" s="402"/>
      <c r="R17" s="402"/>
      <c r="S17" s="402"/>
      <c r="T17" s="402"/>
      <c r="U17" s="402"/>
      <c r="V17" s="402"/>
      <c r="W17" s="402"/>
      <c r="X17" s="402"/>
      <c r="Y17" s="402"/>
      <c r="Z17" s="402"/>
      <c r="AA17" s="402"/>
      <c r="AB17" s="402"/>
      <c r="AC17" s="402"/>
      <c r="AD17" s="402"/>
      <c r="AE17" s="402"/>
      <c r="AF17" s="402"/>
      <c r="AG17" s="402"/>
      <c r="AH17" s="402"/>
      <c r="AI17" s="402"/>
      <c r="AJ17" s="402"/>
      <c r="AK17" s="402"/>
      <c r="AL17" s="402"/>
      <c r="AM17" s="402"/>
      <c r="AN17" s="402"/>
      <c r="AO17" s="402"/>
      <c r="AP17" s="402"/>
      <c r="AQ17" s="402"/>
      <c r="AR17" s="402"/>
      <c r="AS17" s="402"/>
      <c r="AT17" s="402"/>
      <c r="AU17" s="402"/>
      <c r="AV17" s="402"/>
      <c r="AW17" s="402"/>
      <c r="AX17" s="402"/>
      <c r="AY17" s="402"/>
      <c r="AZ17" s="402"/>
      <c r="BA17" s="402"/>
      <c r="BB17" s="402"/>
      <c r="BC17" s="402"/>
      <c r="BD17" s="402"/>
      <c r="BE17" s="402"/>
      <c r="BF17" s="402"/>
      <c r="BG17" s="402"/>
      <c r="BH17" s="402"/>
      <c r="BI17" s="402"/>
      <c r="BJ17" s="402"/>
      <c r="BK17" s="402"/>
      <c r="BL17" s="402"/>
      <c r="BM17" s="402"/>
      <c r="BN17" s="402"/>
      <c r="BO17" s="402"/>
      <c r="BP17" s="402"/>
      <c r="BQ17" s="402"/>
      <c r="BR17" s="402"/>
      <c r="BS17" s="402"/>
      <c r="BT17" s="402"/>
      <c r="BU17" s="402"/>
      <c r="BV17" s="402"/>
      <c r="BW17" s="402"/>
      <c r="BX17" s="402"/>
      <c r="BY17" s="402"/>
      <c r="BZ17" s="402"/>
      <c r="CA17" s="402"/>
      <c r="CB17" s="402"/>
      <c r="CC17" s="402"/>
      <c r="CD17" s="402"/>
      <c r="CE17" s="402"/>
      <c r="CF17" s="402"/>
      <c r="CG17" s="402"/>
      <c r="CH17" s="402"/>
      <c r="CI17" s="402"/>
      <c r="CJ17" s="402"/>
      <c r="CK17" s="402"/>
      <c r="CL17" s="402"/>
      <c r="CM17" s="402"/>
      <c r="CN17" s="402"/>
      <c r="CO17" s="402"/>
      <c r="CP17" s="402"/>
      <c r="CQ17" s="402"/>
      <c r="CR17" s="402"/>
      <c r="CS17" s="402"/>
      <c r="CT17" s="402"/>
      <c r="CU17" s="402"/>
      <c r="CV17" s="402"/>
      <c r="CW17" s="402"/>
      <c r="CX17" s="402"/>
      <c r="CY17" s="402"/>
      <c r="CZ17" s="402"/>
      <c r="DA17" s="402"/>
      <c r="DB17" s="402"/>
      <c r="DC17" s="402"/>
      <c r="DD17" s="402"/>
      <c r="DE17" s="402"/>
      <c r="DF17" s="402"/>
      <c r="DG17" s="402"/>
      <c r="DH17" s="402"/>
      <c r="DI17" s="402"/>
      <c r="DJ17" s="402"/>
      <c r="DK17" s="402"/>
      <c r="DL17" s="402"/>
      <c r="DM17" s="402"/>
      <c r="DN17" s="402"/>
      <c r="DO17" s="402"/>
      <c r="DP17" s="402"/>
      <c r="DQ17" s="402"/>
      <c r="DR17" s="402"/>
      <c r="DS17" s="402"/>
      <c r="DT17" s="402"/>
      <c r="DU17" s="402"/>
      <c r="DV17" s="402"/>
      <c r="DW17" s="402"/>
      <c r="DX17" s="402"/>
      <c r="DY17" s="402"/>
      <c r="DZ17" s="402"/>
      <c r="EA17" s="402"/>
      <c r="EB17" s="402"/>
      <c r="EC17" s="402"/>
      <c r="ED17" s="402"/>
      <c r="EE17" s="402"/>
      <c r="EF17" s="402"/>
      <c r="EG17" s="402"/>
      <c r="EH17" s="402"/>
      <c r="EI17" s="402"/>
      <c r="EJ17" s="402"/>
      <c r="EK17" s="402"/>
      <c r="EL17" s="402"/>
      <c r="EM17" s="402"/>
      <c r="EN17" s="402"/>
      <c r="EO17" s="402"/>
      <c r="EP17" s="402"/>
      <c r="EQ17" s="402"/>
      <c r="ER17" s="402"/>
      <c r="ES17" s="402"/>
      <c r="ET17" s="402"/>
      <c r="EU17" s="402"/>
      <c r="EV17" s="402"/>
      <c r="EW17" s="402"/>
      <c r="EX17" s="402"/>
      <c r="EY17" s="402"/>
      <c r="EZ17" s="402"/>
      <c r="FA17" s="402"/>
      <c r="FB17" s="402"/>
      <c r="FC17" s="402"/>
      <c r="FD17" s="402"/>
      <c r="FE17" s="402"/>
      <c r="FF17" s="402"/>
      <c r="FG17" s="402"/>
      <c r="FH17" s="402"/>
      <c r="FI17" s="402"/>
      <c r="FJ17" s="402"/>
      <c r="FK17" s="402"/>
      <c r="FL17" s="402"/>
      <c r="FM17" s="402"/>
      <c r="FN17" s="402"/>
      <c r="FO17" s="402"/>
      <c r="FP17" s="402"/>
      <c r="FQ17" s="402"/>
      <c r="FR17" s="402"/>
      <c r="FS17" s="402"/>
      <c r="FT17" s="402"/>
      <c r="FU17" s="402"/>
      <c r="FV17" s="402"/>
      <c r="FW17" s="402"/>
      <c r="FX17" s="402"/>
      <c r="FY17" s="402"/>
      <c r="FZ17" s="402"/>
      <c r="GA17" s="402"/>
      <c r="GB17" s="402"/>
      <c r="GC17" s="402"/>
      <c r="GD17" s="402"/>
      <c r="GE17" s="402"/>
      <c r="GF17" s="402"/>
      <c r="GG17" s="402"/>
      <c r="GH17" s="402"/>
      <c r="GI17" s="402"/>
      <c r="GJ17" s="402"/>
      <c r="GK17" s="402"/>
      <c r="GL17" s="402"/>
      <c r="GM17" s="402"/>
      <c r="GN17" s="402"/>
      <c r="GO17" s="402"/>
      <c r="GP17" s="402"/>
      <c r="GQ17" s="402"/>
      <c r="GR17" s="402"/>
      <c r="GS17" s="402"/>
      <c r="GT17" s="402"/>
      <c r="GU17" s="402"/>
      <c r="GV17" s="402"/>
      <c r="GW17" s="402"/>
      <c r="GX17" s="402"/>
      <c r="GY17" s="402"/>
      <c r="GZ17" s="402"/>
      <c r="HA17" s="402"/>
      <c r="HB17" s="402"/>
      <c r="HC17" s="402"/>
      <c r="HD17" s="402"/>
      <c r="HE17" s="402"/>
      <c r="HF17" s="402"/>
      <c r="HG17" s="402"/>
      <c r="HH17" s="402"/>
      <c r="HI17" s="402"/>
      <c r="HJ17" s="402"/>
      <c r="HK17" s="402"/>
      <c r="HL17" s="402"/>
      <c r="HM17" s="402"/>
      <c r="HN17" s="402"/>
      <c r="HO17" s="402"/>
      <c r="HP17" s="402"/>
      <c r="HQ17" s="402"/>
      <c r="HR17" s="402"/>
      <c r="HS17" s="402"/>
      <c r="HT17" s="402"/>
      <c r="HU17" s="402"/>
      <c r="HV17" s="402"/>
      <c r="HW17" s="402"/>
      <c r="HX17" s="402"/>
      <c r="HY17" s="402"/>
      <c r="HZ17" s="402"/>
      <c r="IA17" s="402"/>
      <c r="IB17" s="402"/>
      <c r="IC17" s="402"/>
      <c r="ID17" s="402"/>
      <c r="IE17" s="402"/>
      <c r="IF17" s="402"/>
      <c r="IG17" s="402"/>
      <c r="IH17" s="402"/>
      <c r="II17" s="402"/>
      <c r="IJ17" s="402"/>
      <c r="IK17" s="402"/>
      <c r="IL17" s="402"/>
      <c r="IM17" s="402"/>
      <c r="IN17" s="402"/>
      <c r="IO17" s="402"/>
      <c r="IP17" s="402"/>
      <c r="IQ17" s="402"/>
      <c r="IR17" s="402"/>
      <c r="IS17" s="402"/>
      <c r="IT17" s="402"/>
      <c r="IU17" s="402"/>
      <c r="IV17" s="402"/>
    </row>
    <row r="18" spans="1:256" ht="13.5">
      <c r="A18" s="863" t="s">
        <v>400</v>
      </c>
      <c r="B18" s="864"/>
      <c r="C18" s="424">
        <v>10</v>
      </c>
      <c r="D18" s="403"/>
      <c r="E18" s="402"/>
      <c r="F18" s="402"/>
      <c r="G18" s="402"/>
      <c r="H18" s="402"/>
      <c r="I18" s="402"/>
      <c r="J18" s="402"/>
      <c r="K18" s="402"/>
      <c r="L18" s="402"/>
      <c r="M18" s="402"/>
      <c r="N18" s="402"/>
      <c r="O18" s="402"/>
      <c r="P18" s="402"/>
      <c r="Q18" s="402"/>
      <c r="R18" s="402"/>
      <c r="S18" s="402"/>
      <c r="T18" s="402"/>
      <c r="U18" s="402"/>
      <c r="V18" s="402"/>
      <c r="W18" s="402"/>
      <c r="X18" s="402"/>
      <c r="Y18" s="402"/>
      <c r="Z18" s="402"/>
      <c r="AA18" s="402"/>
      <c r="AB18" s="402"/>
      <c r="AC18" s="402"/>
      <c r="AD18" s="402"/>
      <c r="AE18" s="402"/>
      <c r="AF18" s="402"/>
      <c r="AG18" s="402"/>
      <c r="AH18" s="402"/>
      <c r="AI18" s="402"/>
      <c r="AJ18" s="402"/>
      <c r="AK18" s="402"/>
      <c r="AL18" s="402"/>
      <c r="AM18" s="402"/>
      <c r="AN18" s="402"/>
      <c r="AO18" s="402"/>
      <c r="AP18" s="402"/>
      <c r="AQ18" s="402"/>
      <c r="AR18" s="402"/>
      <c r="AS18" s="402"/>
      <c r="AT18" s="402"/>
      <c r="AU18" s="402"/>
      <c r="AV18" s="402"/>
      <c r="AW18" s="402"/>
      <c r="AX18" s="402"/>
      <c r="AY18" s="402"/>
      <c r="AZ18" s="402"/>
      <c r="BA18" s="402"/>
      <c r="BB18" s="402"/>
      <c r="BC18" s="402"/>
      <c r="BD18" s="402"/>
      <c r="BE18" s="402"/>
      <c r="BF18" s="402"/>
      <c r="BG18" s="402"/>
      <c r="BH18" s="402"/>
      <c r="BI18" s="402"/>
      <c r="BJ18" s="402"/>
      <c r="BK18" s="402"/>
      <c r="BL18" s="402"/>
      <c r="BM18" s="402"/>
      <c r="BN18" s="402"/>
      <c r="BO18" s="402"/>
      <c r="BP18" s="402"/>
      <c r="BQ18" s="402"/>
      <c r="BR18" s="402"/>
      <c r="BS18" s="402"/>
      <c r="BT18" s="402"/>
      <c r="BU18" s="402"/>
      <c r="BV18" s="402"/>
      <c r="BW18" s="402"/>
      <c r="BX18" s="402"/>
      <c r="BY18" s="402"/>
      <c r="BZ18" s="402"/>
      <c r="CA18" s="402"/>
      <c r="CB18" s="402"/>
      <c r="CC18" s="402"/>
      <c r="CD18" s="402"/>
      <c r="CE18" s="402"/>
      <c r="CF18" s="402"/>
      <c r="CG18" s="402"/>
      <c r="CH18" s="402"/>
      <c r="CI18" s="402"/>
      <c r="CJ18" s="402"/>
      <c r="CK18" s="402"/>
      <c r="CL18" s="402"/>
      <c r="CM18" s="402"/>
      <c r="CN18" s="402"/>
      <c r="CO18" s="402"/>
      <c r="CP18" s="402"/>
      <c r="CQ18" s="402"/>
      <c r="CR18" s="402"/>
      <c r="CS18" s="402"/>
      <c r="CT18" s="402"/>
      <c r="CU18" s="402"/>
      <c r="CV18" s="402"/>
      <c r="CW18" s="402"/>
      <c r="CX18" s="402"/>
      <c r="CY18" s="402"/>
      <c r="CZ18" s="402"/>
      <c r="DA18" s="402"/>
      <c r="DB18" s="402"/>
      <c r="DC18" s="402"/>
      <c r="DD18" s="402"/>
      <c r="DE18" s="402"/>
      <c r="DF18" s="402"/>
      <c r="DG18" s="402"/>
      <c r="DH18" s="402"/>
      <c r="DI18" s="402"/>
      <c r="DJ18" s="402"/>
      <c r="DK18" s="402"/>
      <c r="DL18" s="402"/>
      <c r="DM18" s="402"/>
      <c r="DN18" s="402"/>
      <c r="DO18" s="402"/>
      <c r="DP18" s="402"/>
      <c r="DQ18" s="402"/>
      <c r="DR18" s="402"/>
      <c r="DS18" s="402"/>
      <c r="DT18" s="402"/>
      <c r="DU18" s="402"/>
      <c r="DV18" s="402"/>
      <c r="DW18" s="402"/>
      <c r="DX18" s="402"/>
      <c r="DY18" s="402"/>
      <c r="DZ18" s="402"/>
      <c r="EA18" s="402"/>
      <c r="EB18" s="402"/>
      <c r="EC18" s="402"/>
      <c r="ED18" s="402"/>
      <c r="EE18" s="402"/>
      <c r="EF18" s="402"/>
      <c r="EG18" s="402"/>
      <c r="EH18" s="402"/>
      <c r="EI18" s="402"/>
      <c r="EJ18" s="402"/>
      <c r="EK18" s="402"/>
      <c r="EL18" s="402"/>
      <c r="EM18" s="402"/>
      <c r="EN18" s="402"/>
      <c r="EO18" s="402"/>
      <c r="EP18" s="402"/>
      <c r="EQ18" s="402"/>
      <c r="ER18" s="402"/>
      <c r="ES18" s="402"/>
      <c r="ET18" s="402"/>
      <c r="EU18" s="402"/>
      <c r="EV18" s="402"/>
      <c r="EW18" s="402"/>
      <c r="EX18" s="402"/>
      <c r="EY18" s="402"/>
      <c r="EZ18" s="402"/>
      <c r="FA18" s="402"/>
      <c r="FB18" s="402"/>
      <c r="FC18" s="402"/>
      <c r="FD18" s="402"/>
      <c r="FE18" s="402"/>
      <c r="FF18" s="402"/>
      <c r="FG18" s="402"/>
      <c r="FH18" s="402"/>
      <c r="FI18" s="402"/>
      <c r="FJ18" s="402"/>
      <c r="FK18" s="402"/>
      <c r="FL18" s="402"/>
      <c r="FM18" s="402"/>
      <c r="FN18" s="402"/>
      <c r="FO18" s="402"/>
      <c r="FP18" s="402"/>
      <c r="FQ18" s="402"/>
      <c r="FR18" s="402"/>
      <c r="FS18" s="402"/>
      <c r="FT18" s="402"/>
      <c r="FU18" s="402"/>
      <c r="FV18" s="402"/>
      <c r="FW18" s="402"/>
      <c r="FX18" s="402"/>
      <c r="FY18" s="402"/>
      <c r="FZ18" s="402"/>
      <c r="GA18" s="402"/>
      <c r="GB18" s="402"/>
      <c r="GC18" s="402"/>
      <c r="GD18" s="402"/>
      <c r="GE18" s="402"/>
      <c r="GF18" s="402"/>
      <c r="GG18" s="402"/>
      <c r="GH18" s="402"/>
      <c r="GI18" s="402"/>
      <c r="GJ18" s="402"/>
      <c r="GK18" s="402"/>
      <c r="GL18" s="402"/>
      <c r="GM18" s="402"/>
      <c r="GN18" s="402"/>
      <c r="GO18" s="402"/>
      <c r="GP18" s="402"/>
      <c r="GQ18" s="402"/>
      <c r="GR18" s="402"/>
      <c r="GS18" s="402"/>
      <c r="GT18" s="402"/>
      <c r="GU18" s="402"/>
      <c r="GV18" s="402"/>
      <c r="GW18" s="402"/>
      <c r="GX18" s="402"/>
      <c r="GY18" s="402"/>
      <c r="GZ18" s="402"/>
      <c r="HA18" s="402"/>
      <c r="HB18" s="402"/>
      <c r="HC18" s="402"/>
      <c r="HD18" s="402"/>
      <c r="HE18" s="402"/>
      <c r="HF18" s="402"/>
      <c r="HG18" s="402"/>
      <c r="HH18" s="402"/>
      <c r="HI18" s="402"/>
      <c r="HJ18" s="402"/>
      <c r="HK18" s="402"/>
      <c r="HL18" s="402"/>
      <c r="HM18" s="402"/>
      <c r="HN18" s="402"/>
      <c r="HO18" s="402"/>
      <c r="HP18" s="402"/>
      <c r="HQ18" s="402"/>
      <c r="HR18" s="402"/>
      <c r="HS18" s="402"/>
      <c r="HT18" s="402"/>
      <c r="HU18" s="402"/>
      <c r="HV18" s="402"/>
      <c r="HW18" s="402"/>
      <c r="HX18" s="402"/>
      <c r="HY18" s="402"/>
      <c r="HZ18" s="402"/>
      <c r="IA18" s="402"/>
      <c r="IB18" s="402"/>
      <c r="IC18" s="402"/>
      <c r="ID18" s="402"/>
      <c r="IE18" s="402"/>
      <c r="IF18" s="402"/>
      <c r="IG18" s="402"/>
      <c r="IH18" s="402"/>
      <c r="II18" s="402"/>
      <c r="IJ18" s="402"/>
      <c r="IK18" s="402"/>
      <c r="IL18" s="402"/>
      <c r="IM18" s="402"/>
      <c r="IN18" s="402"/>
      <c r="IO18" s="402"/>
      <c r="IP18" s="402"/>
      <c r="IQ18" s="402"/>
      <c r="IR18" s="402"/>
      <c r="IS18" s="402"/>
      <c r="IT18" s="402"/>
      <c r="IU18" s="402"/>
      <c r="IV18" s="402"/>
    </row>
    <row r="19" spans="1:256" ht="27" customHeight="1">
      <c r="A19" s="859" t="s">
        <v>401</v>
      </c>
      <c r="B19" s="860"/>
      <c r="C19" s="424">
        <v>11</v>
      </c>
      <c r="D19" s="403"/>
      <c r="E19" s="402"/>
      <c r="F19" s="402"/>
      <c r="G19" s="402"/>
      <c r="H19" s="402"/>
      <c r="I19" s="402"/>
      <c r="J19" s="402"/>
      <c r="K19" s="402"/>
      <c r="L19" s="402"/>
      <c r="M19" s="402"/>
      <c r="N19" s="402"/>
      <c r="O19" s="402"/>
      <c r="P19" s="402"/>
      <c r="Q19" s="402"/>
      <c r="R19" s="402"/>
      <c r="S19" s="402"/>
      <c r="T19" s="402"/>
      <c r="U19" s="402"/>
      <c r="V19" s="402"/>
      <c r="W19" s="402"/>
      <c r="X19" s="402"/>
      <c r="Y19" s="402"/>
      <c r="Z19" s="402"/>
      <c r="AA19" s="402"/>
      <c r="AB19" s="402"/>
      <c r="AC19" s="402"/>
      <c r="AD19" s="402"/>
      <c r="AE19" s="402"/>
      <c r="AF19" s="402"/>
      <c r="AG19" s="402"/>
      <c r="AH19" s="402"/>
      <c r="AI19" s="402"/>
      <c r="AJ19" s="402"/>
      <c r="AK19" s="402"/>
      <c r="AL19" s="402"/>
      <c r="AM19" s="402"/>
      <c r="AN19" s="402"/>
      <c r="AO19" s="402"/>
      <c r="AP19" s="402"/>
      <c r="AQ19" s="402"/>
      <c r="AR19" s="402"/>
      <c r="AS19" s="402"/>
      <c r="AT19" s="402"/>
      <c r="AU19" s="402"/>
      <c r="AV19" s="402"/>
      <c r="AW19" s="402"/>
      <c r="AX19" s="402"/>
      <c r="AY19" s="402"/>
      <c r="AZ19" s="402"/>
      <c r="BA19" s="402"/>
      <c r="BB19" s="402"/>
      <c r="BC19" s="402"/>
      <c r="BD19" s="402"/>
      <c r="BE19" s="402"/>
      <c r="BF19" s="402"/>
      <c r="BG19" s="402"/>
      <c r="BH19" s="402"/>
      <c r="BI19" s="402"/>
      <c r="BJ19" s="402"/>
      <c r="BK19" s="402"/>
      <c r="BL19" s="402"/>
      <c r="BM19" s="402"/>
      <c r="BN19" s="402"/>
      <c r="BO19" s="402"/>
      <c r="BP19" s="402"/>
      <c r="BQ19" s="402"/>
      <c r="BR19" s="402"/>
      <c r="BS19" s="402"/>
      <c r="BT19" s="402"/>
      <c r="BU19" s="402"/>
      <c r="BV19" s="402"/>
      <c r="BW19" s="402"/>
      <c r="BX19" s="402"/>
      <c r="BY19" s="402"/>
      <c r="BZ19" s="402"/>
      <c r="CA19" s="402"/>
      <c r="CB19" s="402"/>
      <c r="CC19" s="402"/>
      <c r="CD19" s="402"/>
      <c r="CE19" s="402"/>
      <c r="CF19" s="402"/>
      <c r="CG19" s="402"/>
      <c r="CH19" s="402"/>
      <c r="CI19" s="402"/>
      <c r="CJ19" s="402"/>
      <c r="CK19" s="402"/>
      <c r="CL19" s="402"/>
      <c r="CM19" s="402"/>
      <c r="CN19" s="402"/>
      <c r="CO19" s="402"/>
      <c r="CP19" s="402"/>
      <c r="CQ19" s="402"/>
      <c r="CR19" s="402"/>
      <c r="CS19" s="402"/>
      <c r="CT19" s="402"/>
      <c r="CU19" s="402"/>
      <c r="CV19" s="402"/>
      <c r="CW19" s="402"/>
      <c r="CX19" s="402"/>
      <c r="CY19" s="402"/>
      <c r="CZ19" s="402"/>
      <c r="DA19" s="402"/>
      <c r="DB19" s="402"/>
      <c r="DC19" s="402"/>
      <c r="DD19" s="402"/>
      <c r="DE19" s="402"/>
      <c r="DF19" s="402"/>
      <c r="DG19" s="402"/>
      <c r="DH19" s="402"/>
      <c r="DI19" s="402"/>
      <c r="DJ19" s="402"/>
      <c r="DK19" s="402"/>
      <c r="DL19" s="402"/>
      <c r="DM19" s="402"/>
      <c r="DN19" s="402"/>
      <c r="DO19" s="402"/>
      <c r="DP19" s="402"/>
      <c r="DQ19" s="402"/>
      <c r="DR19" s="402"/>
      <c r="DS19" s="402"/>
      <c r="DT19" s="402"/>
      <c r="DU19" s="402"/>
      <c r="DV19" s="402"/>
      <c r="DW19" s="402"/>
      <c r="DX19" s="402"/>
      <c r="DY19" s="402"/>
      <c r="DZ19" s="402"/>
      <c r="EA19" s="402"/>
      <c r="EB19" s="402"/>
      <c r="EC19" s="402"/>
      <c r="ED19" s="402"/>
      <c r="EE19" s="402"/>
      <c r="EF19" s="402"/>
      <c r="EG19" s="402"/>
      <c r="EH19" s="402"/>
      <c r="EI19" s="402"/>
      <c r="EJ19" s="402"/>
      <c r="EK19" s="402"/>
      <c r="EL19" s="402"/>
      <c r="EM19" s="402"/>
      <c r="EN19" s="402"/>
      <c r="EO19" s="402"/>
      <c r="EP19" s="402"/>
      <c r="EQ19" s="402"/>
      <c r="ER19" s="402"/>
      <c r="ES19" s="402"/>
      <c r="ET19" s="402"/>
      <c r="EU19" s="402"/>
      <c r="EV19" s="402"/>
      <c r="EW19" s="402"/>
      <c r="EX19" s="402"/>
      <c r="EY19" s="402"/>
      <c r="EZ19" s="402"/>
      <c r="FA19" s="402"/>
      <c r="FB19" s="402"/>
      <c r="FC19" s="402"/>
      <c r="FD19" s="402"/>
      <c r="FE19" s="402"/>
      <c r="FF19" s="402"/>
      <c r="FG19" s="402"/>
      <c r="FH19" s="402"/>
      <c r="FI19" s="402"/>
      <c r="FJ19" s="402"/>
      <c r="FK19" s="402"/>
      <c r="FL19" s="402"/>
      <c r="FM19" s="402"/>
      <c r="FN19" s="402"/>
      <c r="FO19" s="402"/>
      <c r="FP19" s="402"/>
      <c r="FQ19" s="402"/>
      <c r="FR19" s="402"/>
      <c r="FS19" s="402"/>
      <c r="FT19" s="402"/>
      <c r="FU19" s="402"/>
      <c r="FV19" s="402"/>
      <c r="FW19" s="402"/>
      <c r="FX19" s="402"/>
      <c r="FY19" s="402"/>
      <c r="FZ19" s="402"/>
      <c r="GA19" s="402"/>
      <c r="GB19" s="402"/>
      <c r="GC19" s="402"/>
      <c r="GD19" s="402"/>
      <c r="GE19" s="402"/>
      <c r="GF19" s="402"/>
      <c r="GG19" s="402"/>
      <c r="GH19" s="402"/>
      <c r="GI19" s="402"/>
      <c r="GJ19" s="402"/>
      <c r="GK19" s="402"/>
      <c r="GL19" s="402"/>
      <c r="GM19" s="402"/>
      <c r="GN19" s="402"/>
      <c r="GO19" s="402"/>
      <c r="GP19" s="402"/>
      <c r="GQ19" s="402"/>
      <c r="GR19" s="402"/>
      <c r="GS19" s="402"/>
      <c r="GT19" s="402"/>
      <c r="GU19" s="402"/>
      <c r="GV19" s="402"/>
      <c r="GW19" s="402"/>
      <c r="GX19" s="402"/>
      <c r="GY19" s="402"/>
      <c r="GZ19" s="402"/>
      <c r="HA19" s="402"/>
      <c r="HB19" s="402"/>
      <c r="HC19" s="402"/>
      <c r="HD19" s="402"/>
      <c r="HE19" s="402"/>
      <c r="HF19" s="402"/>
      <c r="HG19" s="402"/>
      <c r="HH19" s="402"/>
      <c r="HI19" s="402"/>
      <c r="HJ19" s="402"/>
      <c r="HK19" s="402"/>
      <c r="HL19" s="402"/>
      <c r="HM19" s="402"/>
      <c r="HN19" s="402"/>
      <c r="HO19" s="402"/>
      <c r="HP19" s="402"/>
      <c r="HQ19" s="402"/>
      <c r="HR19" s="402"/>
      <c r="HS19" s="402"/>
      <c r="HT19" s="402"/>
      <c r="HU19" s="402"/>
      <c r="HV19" s="402"/>
      <c r="HW19" s="402"/>
      <c r="HX19" s="402"/>
      <c r="HY19" s="402"/>
      <c r="HZ19" s="402"/>
      <c r="IA19" s="402"/>
      <c r="IB19" s="402"/>
      <c r="IC19" s="402"/>
      <c r="ID19" s="402"/>
      <c r="IE19" s="402"/>
      <c r="IF19" s="402"/>
      <c r="IG19" s="402"/>
      <c r="IH19" s="402"/>
      <c r="II19" s="402"/>
      <c r="IJ19" s="402"/>
      <c r="IK19" s="402"/>
      <c r="IL19" s="402"/>
      <c r="IM19" s="402"/>
      <c r="IN19" s="402"/>
      <c r="IO19" s="402"/>
      <c r="IP19" s="402"/>
      <c r="IQ19" s="402"/>
      <c r="IR19" s="402"/>
      <c r="IS19" s="402"/>
      <c r="IT19" s="402"/>
      <c r="IU19" s="402"/>
      <c r="IV19" s="402"/>
    </row>
    <row r="20" spans="1:256" ht="13.5">
      <c r="A20" s="853" t="s">
        <v>402</v>
      </c>
      <c r="B20" s="854"/>
      <c r="C20" s="424"/>
      <c r="D20" s="403"/>
      <c r="E20" s="402"/>
      <c r="F20" s="402"/>
      <c r="G20" s="402"/>
      <c r="H20" s="402"/>
      <c r="I20" s="402"/>
      <c r="J20" s="402"/>
      <c r="K20" s="402"/>
      <c r="L20" s="402"/>
      <c r="M20" s="402"/>
      <c r="N20" s="402"/>
      <c r="O20" s="402"/>
      <c r="P20" s="402"/>
      <c r="Q20" s="402"/>
      <c r="R20" s="402"/>
      <c r="S20" s="402"/>
      <c r="T20" s="402"/>
      <c r="U20" s="402"/>
      <c r="V20" s="402"/>
      <c r="W20" s="402"/>
      <c r="X20" s="402"/>
      <c r="Y20" s="402"/>
      <c r="Z20" s="402"/>
      <c r="AA20" s="402"/>
      <c r="AB20" s="402"/>
      <c r="AC20" s="402"/>
      <c r="AD20" s="402"/>
      <c r="AE20" s="402"/>
      <c r="AF20" s="402"/>
      <c r="AG20" s="402"/>
      <c r="AH20" s="402"/>
      <c r="AI20" s="402"/>
      <c r="AJ20" s="402"/>
      <c r="AK20" s="402"/>
      <c r="AL20" s="402"/>
      <c r="AM20" s="402"/>
      <c r="AN20" s="402"/>
      <c r="AO20" s="402"/>
      <c r="AP20" s="402"/>
      <c r="AQ20" s="402"/>
      <c r="AR20" s="402"/>
      <c r="AS20" s="402"/>
      <c r="AT20" s="402"/>
      <c r="AU20" s="402"/>
      <c r="AV20" s="402"/>
      <c r="AW20" s="402"/>
      <c r="AX20" s="402"/>
      <c r="AY20" s="402"/>
      <c r="AZ20" s="402"/>
      <c r="BA20" s="402"/>
      <c r="BB20" s="402"/>
      <c r="BC20" s="402"/>
      <c r="BD20" s="402"/>
      <c r="BE20" s="402"/>
      <c r="BF20" s="402"/>
      <c r="BG20" s="402"/>
      <c r="BH20" s="402"/>
      <c r="BI20" s="402"/>
      <c r="BJ20" s="402"/>
      <c r="BK20" s="402"/>
      <c r="BL20" s="402"/>
      <c r="BM20" s="402"/>
      <c r="BN20" s="402"/>
      <c r="BO20" s="402"/>
      <c r="BP20" s="402"/>
      <c r="BQ20" s="402"/>
      <c r="BR20" s="402"/>
      <c r="BS20" s="402"/>
      <c r="BT20" s="402"/>
      <c r="BU20" s="402"/>
      <c r="BV20" s="402"/>
      <c r="BW20" s="402"/>
      <c r="BX20" s="402"/>
      <c r="BY20" s="402"/>
      <c r="BZ20" s="402"/>
      <c r="CA20" s="402"/>
      <c r="CB20" s="402"/>
      <c r="CC20" s="402"/>
      <c r="CD20" s="402"/>
      <c r="CE20" s="402"/>
      <c r="CF20" s="402"/>
      <c r="CG20" s="402"/>
      <c r="CH20" s="402"/>
      <c r="CI20" s="402"/>
      <c r="CJ20" s="402"/>
      <c r="CK20" s="402"/>
      <c r="CL20" s="402"/>
      <c r="CM20" s="402"/>
      <c r="CN20" s="402"/>
      <c r="CO20" s="402"/>
      <c r="CP20" s="402"/>
      <c r="CQ20" s="402"/>
      <c r="CR20" s="402"/>
      <c r="CS20" s="402"/>
      <c r="CT20" s="402"/>
      <c r="CU20" s="402"/>
      <c r="CV20" s="402"/>
      <c r="CW20" s="402"/>
      <c r="CX20" s="402"/>
      <c r="CY20" s="402"/>
      <c r="CZ20" s="402"/>
      <c r="DA20" s="402"/>
      <c r="DB20" s="402"/>
      <c r="DC20" s="402"/>
      <c r="DD20" s="402"/>
      <c r="DE20" s="402"/>
      <c r="DF20" s="402"/>
      <c r="DG20" s="402"/>
      <c r="DH20" s="402"/>
      <c r="DI20" s="402"/>
      <c r="DJ20" s="402"/>
      <c r="DK20" s="402"/>
      <c r="DL20" s="402"/>
      <c r="DM20" s="402"/>
      <c r="DN20" s="402"/>
      <c r="DO20" s="402"/>
      <c r="DP20" s="402"/>
      <c r="DQ20" s="402"/>
      <c r="DR20" s="402"/>
      <c r="DS20" s="402"/>
      <c r="DT20" s="402"/>
      <c r="DU20" s="402"/>
      <c r="DV20" s="402"/>
      <c r="DW20" s="402"/>
      <c r="DX20" s="402"/>
      <c r="DY20" s="402"/>
      <c r="DZ20" s="402"/>
      <c r="EA20" s="402"/>
      <c r="EB20" s="402"/>
      <c r="EC20" s="402"/>
      <c r="ED20" s="402"/>
      <c r="EE20" s="402"/>
      <c r="EF20" s="402"/>
      <c r="EG20" s="402"/>
      <c r="EH20" s="402"/>
      <c r="EI20" s="402"/>
      <c r="EJ20" s="402"/>
      <c r="EK20" s="402"/>
      <c r="EL20" s="402"/>
      <c r="EM20" s="402"/>
      <c r="EN20" s="402"/>
      <c r="EO20" s="402"/>
      <c r="EP20" s="402"/>
      <c r="EQ20" s="402"/>
      <c r="ER20" s="402"/>
      <c r="ES20" s="402"/>
      <c r="ET20" s="402"/>
      <c r="EU20" s="402"/>
      <c r="EV20" s="402"/>
      <c r="EW20" s="402"/>
      <c r="EX20" s="402"/>
      <c r="EY20" s="402"/>
      <c r="EZ20" s="402"/>
      <c r="FA20" s="402"/>
      <c r="FB20" s="402"/>
      <c r="FC20" s="402"/>
      <c r="FD20" s="402"/>
      <c r="FE20" s="402"/>
      <c r="FF20" s="402"/>
      <c r="FG20" s="402"/>
      <c r="FH20" s="402"/>
      <c r="FI20" s="402"/>
      <c r="FJ20" s="402"/>
      <c r="FK20" s="402"/>
      <c r="FL20" s="402"/>
      <c r="FM20" s="402"/>
      <c r="FN20" s="402"/>
      <c r="FO20" s="402"/>
      <c r="FP20" s="402"/>
      <c r="FQ20" s="402"/>
      <c r="FR20" s="402"/>
      <c r="FS20" s="402"/>
      <c r="FT20" s="402"/>
      <c r="FU20" s="402"/>
      <c r="FV20" s="402"/>
      <c r="FW20" s="402"/>
      <c r="FX20" s="402"/>
      <c r="FY20" s="402"/>
      <c r="FZ20" s="402"/>
      <c r="GA20" s="402"/>
      <c r="GB20" s="402"/>
      <c r="GC20" s="402"/>
      <c r="GD20" s="402"/>
      <c r="GE20" s="402"/>
      <c r="GF20" s="402"/>
      <c r="GG20" s="402"/>
      <c r="GH20" s="402"/>
      <c r="GI20" s="402"/>
      <c r="GJ20" s="402"/>
      <c r="GK20" s="402"/>
      <c r="GL20" s="402"/>
      <c r="GM20" s="402"/>
      <c r="GN20" s="402"/>
      <c r="GO20" s="402"/>
      <c r="GP20" s="402"/>
      <c r="GQ20" s="402"/>
      <c r="GR20" s="402"/>
      <c r="GS20" s="402"/>
      <c r="GT20" s="402"/>
      <c r="GU20" s="402"/>
      <c r="GV20" s="402"/>
      <c r="GW20" s="402"/>
      <c r="GX20" s="402"/>
      <c r="GY20" s="402"/>
      <c r="GZ20" s="402"/>
      <c r="HA20" s="402"/>
      <c r="HB20" s="402"/>
      <c r="HC20" s="402"/>
      <c r="HD20" s="402"/>
      <c r="HE20" s="402"/>
      <c r="HF20" s="402"/>
      <c r="HG20" s="402"/>
      <c r="HH20" s="402"/>
      <c r="HI20" s="402"/>
      <c r="HJ20" s="402"/>
      <c r="HK20" s="402"/>
      <c r="HL20" s="402"/>
      <c r="HM20" s="402"/>
      <c r="HN20" s="402"/>
      <c r="HO20" s="402"/>
      <c r="HP20" s="402"/>
      <c r="HQ20" s="402"/>
      <c r="HR20" s="402"/>
      <c r="HS20" s="402"/>
      <c r="HT20" s="402"/>
      <c r="HU20" s="402"/>
      <c r="HV20" s="402"/>
      <c r="HW20" s="402"/>
      <c r="HX20" s="402"/>
      <c r="HY20" s="402"/>
      <c r="HZ20" s="402"/>
      <c r="IA20" s="402"/>
      <c r="IB20" s="402"/>
      <c r="IC20" s="402"/>
      <c r="ID20" s="402"/>
      <c r="IE20" s="402"/>
      <c r="IF20" s="402"/>
      <c r="IG20" s="402"/>
      <c r="IH20" s="402"/>
      <c r="II20" s="402"/>
      <c r="IJ20" s="402"/>
      <c r="IK20" s="402"/>
      <c r="IL20" s="402"/>
      <c r="IM20" s="402"/>
      <c r="IN20" s="402"/>
      <c r="IO20" s="402"/>
      <c r="IP20" s="402"/>
      <c r="IQ20" s="402"/>
      <c r="IR20" s="402"/>
      <c r="IS20" s="402"/>
      <c r="IT20" s="402"/>
      <c r="IU20" s="402"/>
      <c r="IV20" s="402"/>
    </row>
    <row r="21" spans="1:256" ht="15" customHeight="1">
      <c r="A21" s="861" t="s">
        <v>403</v>
      </c>
      <c r="B21" s="862"/>
      <c r="C21" s="424">
        <v>12</v>
      </c>
      <c r="D21" s="403"/>
      <c r="E21" s="402"/>
      <c r="F21" s="402"/>
      <c r="G21" s="402"/>
      <c r="H21" s="402"/>
      <c r="I21" s="402"/>
      <c r="J21" s="402"/>
      <c r="K21" s="402"/>
      <c r="L21" s="402"/>
      <c r="M21" s="402"/>
      <c r="N21" s="402"/>
      <c r="O21" s="402"/>
      <c r="P21" s="402"/>
      <c r="Q21" s="402"/>
      <c r="R21" s="402"/>
      <c r="S21" s="402"/>
      <c r="T21" s="402"/>
      <c r="U21" s="402"/>
      <c r="V21" s="402"/>
      <c r="W21" s="402"/>
      <c r="X21" s="402"/>
      <c r="Y21" s="402"/>
      <c r="Z21" s="402"/>
      <c r="AA21" s="402"/>
      <c r="AB21" s="402"/>
      <c r="AC21" s="402"/>
      <c r="AD21" s="402"/>
      <c r="AE21" s="402"/>
      <c r="AF21" s="402"/>
      <c r="AG21" s="402"/>
      <c r="AH21" s="402"/>
      <c r="AI21" s="402"/>
      <c r="AJ21" s="402"/>
      <c r="AK21" s="402"/>
      <c r="AL21" s="402"/>
      <c r="AM21" s="402"/>
      <c r="AN21" s="402"/>
      <c r="AO21" s="402"/>
      <c r="AP21" s="402"/>
      <c r="AQ21" s="402"/>
      <c r="AR21" s="402"/>
      <c r="AS21" s="402"/>
      <c r="AT21" s="402"/>
      <c r="AU21" s="402"/>
      <c r="AV21" s="402"/>
      <c r="AW21" s="402"/>
      <c r="AX21" s="402"/>
      <c r="AY21" s="402"/>
      <c r="AZ21" s="402"/>
      <c r="BA21" s="402"/>
      <c r="BB21" s="402"/>
      <c r="BC21" s="402"/>
      <c r="BD21" s="402"/>
      <c r="BE21" s="402"/>
      <c r="BF21" s="402"/>
      <c r="BG21" s="402"/>
      <c r="BH21" s="402"/>
      <c r="BI21" s="402"/>
      <c r="BJ21" s="402"/>
      <c r="BK21" s="402"/>
      <c r="BL21" s="402"/>
      <c r="BM21" s="402"/>
      <c r="BN21" s="402"/>
      <c r="BO21" s="402"/>
      <c r="BP21" s="402"/>
      <c r="BQ21" s="402"/>
      <c r="BR21" s="402"/>
      <c r="BS21" s="402"/>
      <c r="BT21" s="402"/>
      <c r="BU21" s="402"/>
      <c r="BV21" s="402"/>
      <c r="BW21" s="402"/>
      <c r="BX21" s="402"/>
      <c r="BY21" s="402"/>
      <c r="BZ21" s="402"/>
      <c r="CA21" s="402"/>
      <c r="CB21" s="402"/>
      <c r="CC21" s="402"/>
      <c r="CD21" s="402"/>
      <c r="CE21" s="402"/>
      <c r="CF21" s="402"/>
      <c r="CG21" s="402"/>
      <c r="CH21" s="402"/>
      <c r="CI21" s="402"/>
      <c r="CJ21" s="402"/>
      <c r="CK21" s="402"/>
      <c r="CL21" s="402"/>
      <c r="CM21" s="402"/>
      <c r="CN21" s="402"/>
      <c r="CO21" s="402"/>
      <c r="CP21" s="402"/>
      <c r="CQ21" s="402"/>
      <c r="CR21" s="402"/>
      <c r="CS21" s="402"/>
      <c r="CT21" s="402"/>
      <c r="CU21" s="402"/>
      <c r="CV21" s="402"/>
      <c r="CW21" s="402"/>
      <c r="CX21" s="402"/>
      <c r="CY21" s="402"/>
      <c r="CZ21" s="402"/>
      <c r="DA21" s="402"/>
      <c r="DB21" s="402"/>
      <c r="DC21" s="402"/>
      <c r="DD21" s="402"/>
      <c r="DE21" s="402"/>
      <c r="DF21" s="402"/>
      <c r="DG21" s="402"/>
      <c r="DH21" s="402"/>
      <c r="DI21" s="402"/>
      <c r="DJ21" s="402"/>
      <c r="DK21" s="402"/>
      <c r="DL21" s="402"/>
      <c r="DM21" s="402"/>
      <c r="DN21" s="402"/>
      <c r="DO21" s="402"/>
      <c r="DP21" s="402"/>
      <c r="DQ21" s="402"/>
      <c r="DR21" s="402"/>
      <c r="DS21" s="402"/>
      <c r="DT21" s="402"/>
      <c r="DU21" s="402"/>
      <c r="DV21" s="402"/>
      <c r="DW21" s="402"/>
      <c r="DX21" s="402"/>
      <c r="DY21" s="402"/>
      <c r="DZ21" s="402"/>
      <c r="EA21" s="402"/>
      <c r="EB21" s="402"/>
      <c r="EC21" s="402"/>
      <c r="ED21" s="402"/>
      <c r="EE21" s="402"/>
      <c r="EF21" s="402"/>
      <c r="EG21" s="402"/>
      <c r="EH21" s="402"/>
      <c r="EI21" s="402"/>
      <c r="EJ21" s="402"/>
      <c r="EK21" s="402"/>
      <c r="EL21" s="402"/>
      <c r="EM21" s="402"/>
      <c r="EN21" s="402"/>
      <c r="EO21" s="402"/>
      <c r="EP21" s="402"/>
      <c r="EQ21" s="402"/>
      <c r="ER21" s="402"/>
      <c r="ES21" s="402"/>
      <c r="ET21" s="402"/>
      <c r="EU21" s="402"/>
      <c r="EV21" s="402"/>
      <c r="EW21" s="402"/>
      <c r="EX21" s="402"/>
      <c r="EY21" s="402"/>
      <c r="EZ21" s="402"/>
      <c r="FA21" s="402"/>
      <c r="FB21" s="402"/>
      <c r="FC21" s="402"/>
      <c r="FD21" s="402"/>
      <c r="FE21" s="402"/>
      <c r="FF21" s="402"/>
      <c r="FG21" s="402"/>
      <c r="FH21" s="402"/>
      <c r="FI21" s="402"/>
      <c r="FJ21" s="402"/>
      <c r="FK21" s="402"/>
      <c r="FL21" s="402"/>
      <c r="FM21" s="402"/>
      <c r="FN21" s="402"/>
      <c r="FO21" s="402"/>
      <c r="FP21" s="402"/>
      <c r="FQ21" s="402"/>
      <c r="FR21" s="402"/>
      <c r="FS21" s="402"/>
      <c r="FT21" s="402"/>
      <c r="FU21" s="402"/>
      <c r="FV21" s="402"/>
      <c r="FW21" s="402"/>
      <c r="FX21" s="402"/>
      <c r="FY21" s="402"/>
      <c r="FZ21" s="402"/>
      <c r="GA21" s="402"/>
      <c r="GB21" s="402"/>
      <c r="GC21" s="402"/>
      <c r="GD21" s="402"/>
      <c r="GE21" s="402"/>
      <c r="GF21" s="402"/>
      <c r="GG21" s="402"/>
      <c r="GH21" s="402"/>
      <c r="GI21" s="402"/>
      <c r="GJ21" s="402"/>
      <c r="GK21" s="402"/>
      <c r="GL21" s="402"/>
      <c r="GM21" s="402"/>
      <c r="GN21" s="402"/>
      <c r="GO21" s="402"/>
      <c r="GP21" s="402"/>
      <c r="GQ21" s="402"/>
      <c r="GR21" s="402"/>
      <c r="GS21" s="402"/>
      <c r="GT21" s="402"/>
      <c r="GU21" s="402"/>
      <c r="GV21" s="402"/>
      <c r="GW21" s="402"/>
      <c r="GX21" s="402"/>
      <c r="GY21" s="402"/>
      <c r="GZ21" s="402"/>
      <c r="HA21" s="402"/>
      <c r="HB21" s="402"/>
      <c r="HC21" s="402"/>
      <c r="HD21" s="402"/>
      <c r="HE21" s="402"/>
      <c r="HF21" s="402"/>
      <c r="HG21" s="402"/>
      <c r="HH21" s="402"/>
      <c r="HI21" s="402"/>
      <c r="HJ21" s="402"/>
      <c r="HK21" s="402"/>
      <c r="HL21" s="402"/>
      <c r="HM21" s="402"/>
      <c r="HN21" s="402"/>
      <c r="HO21" s="402"/>
      <c r="HP21" s="402"/>
      <c r="HQ21" s="402"/>
      <c r="HR21" s="402"/>
      <c r="HS21" s="402"/>
      <c r="HT21" s="402"/>
      <c r="HU21" s="402"/>
      <c r="HV21" s="402"/>
      <c r="HW21" s="402"/>
      <c r="HX21" s="402"/>
      <c r="HY21" s="402"/>
      <c r="HZ21" s="402"/>
      <c r="IA21" s="402"/>
      <c r="IB21" s="402"/>
      <c r="IC21" s="402"/>
      <c r="ID21" s="402"/>
      <c r="IE21" s="402"/>
      <c r="IF21" s="402"/>
      <c r="IG21" s="402"/>
      <c r="IH21" s="402"/>
      <c r="II21" s="402"/>
      <c r="IJ21" s="402"/>
      <c r="IK21" s="402"/>
      <c r="IL21" s="402"/>
      <c r="IM21" s="402"/>
      <c r="IN21" s="402"/>
      <c r="IO21" s="402"/>
      <c r="IP21" s="402"/>
      <c r="IQ21" s="402"/>
      <c r="IR21" s="402"/>
      <c r="IS21" s="402"/>
      <c r="IT21" s="402"/>
      <c r="IU21" s="402"/>
      <c r="IV21" s="402"/>
    </row>
    <row r="22" spans="1:256" ht="13.5">
      <c r="A22" s="847" t="s">
        <v>404</v>
      </c>
      <c r="B22" s="848"/>
      <c r="C22" s="424">
        <v>13</v>
      </c>
      <c r="D22" s="403"/>
      <c r="E22" s="402"/>
      <c r="F22" s="402"/>
      <c r="G22" s="402"/>
      <c r="H22" s="402"/>
      <c r="I22" s="402"/>
      <c r="J22" s="402"/>
      <c r="K22" s="402"/>
      <c r="L22" s="402"/>
      <c r="M22" s="402"/>
      <c r="N22" s="402"/>
      <c r="O22" s="402"/>
      <c r="P22" s="402"/>
      <c r="Q22" s="402"/>
      <c r="R22" s="402"/>
      <c r="S22" s="402"/>
      <c r="T22" s="402"/>
      <c r="U22" s="402"/>
      <c r="V22" s="402"/>
      <c r="W22" s="402"/>
      <c r="X22" s="402"/>
      <c r="Y22" s="402"/>
      <c r="Z22" s="402"/>
      <c r="AA22" s="402"/>
      <c r="AB22" s="402"/>
      <c r="AC22" s="402"/>
      <c r="AD22" s="402"/>
      <c r="AE22" s="402"/>
      <c r="AF22" s="402"/>
      <c r="AG22" s="402"/>
      <c r="AH22" s="402"/>
      <c r="AI22" s="402"/>
      <c r="AJ22" s="402"/>
      <c r="AK22" s="402"/>
      <c r="AL22" s="402"/>
      <c r="AM22" s="402"/>
      <c r="AN22" s="402"/>
      <c r="AO22" s="402"/>
      <c r="AP22" s="402"/>
      <c r="AQ22" s="402"/>
      <c r="AR22" s="402"/>
      <c r="AS22" s="402"/>
      <c r="AT22" s="402"/>
      <c r="AU22" s="402"/>
      <c r="AV22" s="402"/>
      <c r="AW22" s="402"/>
      <c r="AX22" s="402"/>
      <c r="AY22" s="402"/>
      <c r="AZ22" s="402"/>
      <c r="BA22" s="402"/>
      <c r="BB22" s="402"/>
      <c r="BC22" s="402"/>
      <c r="BD22" s="402"/>
      <c r="BE22" s="402"/>
      <c r="BF22" s="402"/>
      <c r="BG22" s="402"/>
      <c r="BH22" s="402"/>
      <c r="BI22" s="402"/>
      <c r="BJ22" s="402"/>
      <c r="BK22" s="402"/>
      <c r="BL22" s="402"/>
      <c r="BM22" s="402"/>
      <c r="BN22" s="402"/>
      <c r="BO22" s="402"/>
      <c r="BP22" s="402"/>
      <c r="BQ22" s="402"/>
      <c r="BR22" s="402"/>
      <c r="BS22" s="402"/>
      <c r="BT22" s="402"/>
      <c r="BU22" s="402"/>
      <c r="BV22" s="402"/>
      <c r="BW22" s="402"/>
      <c r="BX22" s="402"/>
      <c r="BY22" s="402"/>
      <c r="BZ22" s="402"/>
      <c r="CA22" s="402"/>
      <c r="CB22" s="402"/>
      <c r="CC22" s="402"/>
      <c r="CD22" s="402"/>
      <c r="CE22" s="402"/>
      <c r="CF22" s="402"/>
      <c r="CG22" s="402"/>
      <c r="CH22" s="402"/>
      <c r="CI22" s="402"/>
      <c r="CJ22" s="402"/>
      <c r="CK22" s="402"/>
      <c r="CL22" s="402"/>
      <c r="CM22" s="402"/>
      <c r="CN22" s="402"/>
      <c r="CO22" s="402"/>
      <c r="CP22" s="402"/>
      <c r="CQ22" s="402"/>
      <c r="CR22" s="402"/>
      <c r="CS22" s="402"/>
      <c r="CT22" s="402"/>
      <c r="CU22" s="402"/>
      <c r="CV22" s="402"/>
      <c r="CW22" s="402"/>
      <c r="CX22" s="402"/>
      <c r="CY22" s="402"/>
      <c r="CZ22" s="402"/>
      <c r="DA22" s="402"/>
      <c r="DB22" s="402"/>
      <c r="DC22" s="402"/>
      <c r="DD22" s="402"/>
      <c r="DE22" s="402"/>
      <c r="DF22" s="402"/>
      <c r="DG22" s="402"/>
      <c r="DH22" s="402"/>
      <c r="DI22" s="402"/>
      <c r="DJ22" s="402"/>
      <c r="DK22" s="402"/>
      <c r="DL22" s="402"/>
      <c r="DM22" s="402"/>
      <c r="DN22" s="402"/>
      <c r="DO22" s="402"/>
      <c r="DP22" s="402"/>
      <c r="DQ22" s="402"/>
      <c r="DR22" s="402"/>
      <c r="DS22" s="402"/>
      <c r="DT22" s="402"/>
      <c r="DU22" s="402"/>
      <c r="DV22" s="402"/>
      <c r="DW22" s="402"/>
      <c r="DX22" s="402"/>
      <c r="DY22" s="402"/>
      <c r="DZ22" s="402"/>
      <c r="EA22" s="402"/>
      <c r="EB22" s="402"/>
      <c r="EC22" s="402"/>
      <c r="ED22" s="402"/>
      <c r="EE22" s="402"/>
      <c r="EF22" s="402"/>
      <c r="EG22" s="402"/>
      <c r="EH22" s="402"/>
      <c r="EI22" s="402"/>
      <c r="EJ22" s="402"/>
      <c r="EK22" s="402"/>
      <c r="EL22" s="402"/>
      <c r="EM22" s="402"/>
      <c r="EN22" s="402"/>
      <c r="EO22" s="402"/>
      <c r="EP22" s="402"/>
      <c r="EQ22" s="402"/>
      <c r="ER22" s="402"/>
      <c r="ES22" s="402"/>
      <c r="ET22" s="402"/>
      <c r="EU22" s="402"/>
      <c r="EV22" s="402"/>
      <c r="EW22" s="402"/>
      <c r="EX22" s="402"/>
      <c r="EY22" s="402"/>
      <c r="EZ22" s="402"/>
      <c r="FA22" s="402"/>
      <c r="FB22" s="402"/>
      <c r="FC22" s="402"/>
      <c r="FD22" s="402"/>
      <c r="FE22" s="402"/>
      <c r="FF22" s="402"/>
      <c r="FG22" s="402"/>
      <c r="FH22" s="402"/>
      <c r="FI22" s="402"/>
      <c r="FJ22" s="402"/>
      <c r="FK22" s="402"/>
      <c r="FL22" s="402"/>
      <c r="FM22" s="402"/>
      <c r="FN22" s="402"/>
      <c r="FO22" s="402"/>
      <c r="FP22" s="402"/>
      <c r="FQ22" s="402"/>
      <c r="FR22" s="402"/>
      <c r="FS22" s="402"/>
      <c r="FT22" s="402"/>
      <c r="FU22" s="402"/>
      <c r="FV22" s="402"/>
      <c r="FW22" s="402"/>
      <c r="FX22" s="402"/>
      <c r="FY22" s="402"/>
      <c r="FZ22" s="402"/>
      <c r="GA22" s="402"/>
      <c r="GB22" s="402"/>
      <c r="GC22" s="402"/>
      <c r="GD22" s="402"/>
      <c r="GE22" s="402"/>
      <c r="GF22" s="402"/>
      <c r="GG22" s="402"/>
      <c r="GH22" s="402"/>
      <c r="GI22" s="402"/>
      <c r="GJ22" s="402"/>
      <c r="GK22" s="402"/>
      <c r="GL22" s="402"/>
      <c r="GM22" s="402"/>
      <c r="GN22" s="402"/>
      <c r="GO22" s="402"/>
      <c r="GP22" s="402"/>
      <c r="GQ22" s="402"/>
      <c r="GR22" s="402"/>
      <c r="GS22" s="402"/>
      <c r="GT22" s="402"/>
      <c r="GU22" s="402"/>
      <c r="GV22" s="402"/>
      <c r="GW22" s="402"/>
      <c r="GX22" s="402"/>
      <c r="GY22" s="402"/>
      <c r="GZ22" s="402"/>
      <c r="HA22" s="402"/>
      <c r="HB22" s="402"/>
      <c r="HC22" s="402"/>
      <c r="HD22" s="402"/>
      <c r="HE22" s="402"/>
      <c r="HF22" s="402"/>
      <c r="HG22" s="402"/>
      <c r="HH22" s="402"/>
      <c r="HI22" s="402"/>
      <c r="HJ22" s="402"/>
      <c r="HK22" s="402"/>
      <c r="HL22" s="402"/>
      <c r="HM22" s="402"/>
      <c r="HN22" s="402"/>
      <c r="HO22" s="402"/>
      <c r="HP22" s="402"/>
      <c r="HQ22" s="402"/>
      <c r="HR22" s="402"/>
      <c r="HS22" s="402"/>
      <c r="HT22" s="402"/>
      <c r="HU22" s="402"/>
      <c r="HV22" s="402"/>
      <c r="HW22" s="402"/>
      <c r="HX22" s="402"/>
      <c r="HY22" s="402"/>
      <c r="HZ22" s="402"/>
      <c r="IA22" s="402"/>
      <c r="IB22" s="402"/>
      <c r="IC22" s="402"/>
      <c r="ID22" s="402"/>
      <c r="IE22" s="402"/>
      <c r="IF22" s="402"/>
      <c r="IG22" s="402"/>
      <c r="IH22" s="402"/>
      <c r="II22" s="402"/>
      <c r="IJ22" s="402"/>
      <c r="IK22" s="402"/>
      <c r="IL22" s="402"/>
      <c r="IM22" s="402"/>
      <c r="IN22" s="402"/>
      <c r="IO22" s="402"/>
      <c r="IP22" s="402"/>
      <c r="IQ22" s="402"/>
      <c r="IR22" s="402"/>
      <c r="IS22" s="402"/>
      <c r="IT22" s="402"/>
      <c r="IU22" s="402"/>
      <c r="IV22" s="402"/>
    </row>
    <row r="23" spans="1:256" ht="13.5">
      <c r="A23" s="859" t="s">
        <v>405</v>
      </c>
      <c r="B23" s="860"/>
      <c r="C23" s="424"/>
      <c r="D23" s="403"/>
      <c r="E23" s="402"/>
      <c r="F23" s="402"/>
      <c r="G23" s="402"/>
      <c r="H23" s="402"/>
      <c r="I23" s="402"/>
      <c r="J23" s="402"/>
      <c r="K23" s="402"/>
      <c r="L23" s="402"/>
      <c r="M23" s="402"/>
      <c r="N23" s="402"/>
      <c r="O23" s="402"/>
      <c r="P23" s="402"/>
      <c r="Q23" s="402"/>
      <c r="R23" s="402"/>
      <c r="S23" s="402"/>
      <c r="T23" s="402"/>
      <c r="U23" s="402"/>
      <c r="V23" s="402"/>
      <c r="W23" s="402"/>
      <c r="X23" s="402"/>
      <c r="Y23" s="402"/>
      <c r="Z23" s="402"/>
      <c r="AA23" s="402"/>
      <c r="AB23" s="402"/>
      <c r="AC23" s="402"/>
      <c r="AD23" s="402"/>
      <c r="AE23" s="402"/>
      <c r="AF23" s="402"/>
      <c r="AG23" s="402"/>
      <c r="AH23" s="402"/>
      <c r="AI23" s="402"/>
      <c r="AJ23" s="402"/>
      <c r="AK23" s="402"/>
      <c r="AL23" s="402"/>
      <c r="AM23" s="402"/>
      <c r="AN23" s="402"/>
      <c r="AO23" s="402"/>
      <c r="AP23" s="402"/>
      <c r="AQ23" s="402"/>
      <c r="AR23" s="402"/>
      <c r="AS23" s="402"/>
      <c r="AT23" s="402"/>
      <c r="AU23" s="402"/>
      <c r="AV23" s="402"/>
      <c r="AW23" s="402"/>
      <c r="AX23" s="402"/>
      <c r="AY23" s="402"/>
      <c r="AZ23" s="402"/>
      <c r="BA23" s="402"/>
      <c r="BB23" s="402"/>
      <c r="BC23" s="402"/>
      <c r="BD23" s="402"/>
      <c r="BE23" s="402"/>
      <c r="BF23" s="402"/>
      <c r="BG23" s="402"/>
      <c r="BH23" s="402"/>
      <c r="BI23" s="402"/>
      <c r="BJ23" s="402"/>
      <c r="BK23" s="402"/>
      <c r="BL23" s="402"/>
      <c r="BM23" s="402"/>
      <c r="BN23" s="402"/>
      <c r="BO23" s="402"/>
      <c r="BP23" s="402"/>
      <c r="BQ23" s="402"/>
      <c r="BR23" s="402"/>
      <c r="BS23" s="402"/>
      <c r="BT23" s="402"/>
      <c r="BU23" s="402"/>
      <c r="BV23" s="402"/>
      <c r="BW23" s="402"/>
      <c r="BX23" s="402"/>
      <c r="BY23" s="402"/>
      <c r="BZ23" s="402"/>
      <c r="CA23" s="402"/>
      <c r="CB23" s="402"/>
      <c r="CC23" s="402"/>
      <c r="CD23" s="402"/>
      <c r="CE23" s="402"/>
      <c r="CF23" s="402"/>
      <c r="CG23" s="402"/>
      <c r="CH23" s="402"/>
      <c r="CI23" s="402"/>
      <c r="CJ23" s="402"/>
      <c r="CK23" s="402"/>
      <c r="CL23" s="402"/>
      <c r="CM23" s="402"/>
      <c r="CN23" s="402"/>
      <c r="CO23" s="402"/>
      <c r="CP23" s="402"/>
      <c r="CQ23" s="402"/>
      <c r="CR23" s="402"/>
      <c r="CS23" s="402"/>
      <c r="CT23" s="402"/>
      <c r="CU23" s="402"/>
      <c r="CV23" s="402"/>
      <c r="CW23" s="402"/>
      <c r="CX23" s="402"/>
      <c r="CY23" s="402"/>
      <c r="CZ23" s="402"/>
      <c r="DA23" s="402"/>
      <c r="DB23" s="402"/>
      <c r="DC23" s="402"/>
      <c r="DD23" s="402"/>
      <c r="DE23" s="402"/>
      <c r="DF23" s="402"/>
      <c r="DG23" s="402"/>
      <c r="DH23" s="402"/>
      <c r="DI23" s="402"/>
      <c r="DJ23" s="402"/>
      <c r="DK23" s="402"/>
      <c r="DL23" s="402"/>
      <c r="DM23" s="402"/>
      <c r="DN23" s="402"/>
      <c r="DO23" s="402"/>
      <c r="DP23" s="402"/>
      <c r="DQ23" s="402"/>
      <c r="DR23" s="402"/>
      <c r="DS23" s="402"/>
      <c r="DT23" s="402"/>
      <c r="DU23" s="402"/>
      <c r="DV23" s="402"/>
      <c r="DW23" s="402"/>
      <c r="DX23" s="402"/>
      <c r="DY23" s="402"/>
      <c r="DZ23" s="402"/>
      <c r="EA23" s="402"/>
      <c r="EB23" s="402"/>
      <c r="EC23" s="402"/>
      <c r="ED23" s="402"/>
      <c r="EE23" s="402"/>
      <c r="EF23" s="402"/>
      <c r="EG23" s="402"/>
      <c r="EH23" s="402"/>
      <c r="EI23" s="402"/>
      <c r="EJ23" s="402"/>
      <c r="EK23" s="402"/>
      <c r="EL23" s="402"/>
      <c r="EM23" s="402"/>
      <c r="EN23" s="402"/>
      <c r="EO23" s="402"/>
      <c r="EP23" s="402"/>
      <c r="EQ23" s="402"/>
      <c r="ER23" s="402"/>
      <c r="ES23" s="402"/>
      <c r="ET23" s="402"/>
      <c r="EU23" s="402"/>
      <c r="EV23" s="402"/>
      <c r="EW23" s="402"/>
      <c r="EX23" s="402"/>
      <c r="EY23" s="402"/>
      <c r="EZ23" s="402"/>
      <c r="FA23" s="402"/>
      <c r="FB23" s="402"/>
      <c r="FC23" s="402"/>
      <c r="FD23" s="402"/>
      <c r="FE23" s="402"/>
      <c r="FF23" s="402"/>
      <c r="FG23" s="402"/>
      <c r="FH23" s="402"/>
      <c r="FI23" s="402"/>
      <c r="FJ23" s="402"/>
      <c r="FK23" s="402"/>
      <c r="FL23" s="402"/>
      <c r="FM23" s="402"/>
      <c r="FN23" s="402"/>
      <c r="FO23" s="402"/>
      <c r="FP23" s="402"/>
      <c r="FQ23" s="402"/>
      <c r="FR23" s="402"/>
      <c r="FS23" s="402"/>
      <c r="FT23" s="402"/>
      <c r="FU23" s="402"/>
      <c r="FV23" s="402"/>
      <c r="FW23" s="402"/>
      <c r="FX23" s="402"/>
      <c r="FY23" s="402"/>
      <c r="FZ23" s="402"/>
      <c r="GA23" s="402"/>
      <c r="GB23" s="402"/>
      <c r="GC23" s="402"/>
      <c r="GD23" s="402"/>
      <c r="GE23" s="402"/>
      <c r="GF23" s="402"/>
      <c r="GG23" s="402"/>
      <c r="GH23" s="402"/>
      <c r="GI23" s="402"/>
      <c r="GJ23" s="402"/>
      <c r="GK23" s="402"/>
      <c r="GL23" s="402"/>
      <c r="GM23" s="402"/>
      <c r="GN23" s="402"/>
      <c r="GO23" s="402"/>
      <c r="GP23" s="402"/>
      <c r="GQ23" s="402"/>
      <c r="GR23" s="402"/>
      <c r="GS23" s="402"/>
      <c r="GT23" s="402"/>
      <c r="GU23" s="402"/>
      <c r="GV23" s="402"/>
      <c r="GW23" s="402"/>
      <c r="GX23" s="402"/>
      <c r="GY23" s="402"/>
      <c r="GZ23" s="402"/>
      <c r="HA23" s="402"/>
      <c r="HB23" s="402"/>
      <c r="HC23" s="402"/>
      <c r="HD23" s="402"/>
      <c r="HE23" s="402"/>
      <c r="HF23" s="402"/>
      <c r="HG23" s="402"/>
      <c r="HH23" s="402"/>
      <c r="HI23" s="402"/>
      <c r="HJ23" s="402"/>
      <c r="HK23" s="402"/>
      <c r="HL23" s="402"/>
      <c r="HM23" s="402"/>
      <c r="HN23" s="402"/>
      <c r="HO23" s="402"/>
      <c r="HP23" s="402"/>
      <c r="HQ23" s="402"/>
      <c r="HR23" s="402"/>
      <c r="HS23" s="402"/>
      <c r="HT23" s="402"/>
      <c r="HU23" s="402"/>
      <c r="HV23" s="402"/>
      <c r="HW23" s="402"/>
      <c r="HX23" s="402"/>
      <c r="HY23" s="402"/>
      <c r="HZ23" s="402"/>
      <c r="IA23" s="402"/>
      <c r="IB23" s="402"/>
      <c r="IC23" s="402"/>
      <c r="ID23" s="402"/>
      <c r="IE23" s="402"/>
      <c r="IF23" s="402"/>
      <c r="IG23" s="402"/>
      <c r="IH23" s="402"/>
      <c r="II23" s="402"/>
      <c r="IJ23" s="402"/>
      <c r="IK23" s="402"/>
      <c r="IL23" s="402"/>
      <c r="IM23" s="402"/>
      <c r="IN23" s="402"/>
      <c r="IO23" s="402"/>
      <c r="IP23" s="402"/>
      <c r="IQ23" s="402"/>
      <c r="IR23" s="402"/>
      <c r="IS23" s="402"/>
      <c r="IT23" s="402"/>
      <c r="IU23" s="402"/>
      <c r="IV23" s="402"/>
    </row>
    <row r="24" spans="1:256" ht="13.5">
      <c r="A24" s="847" t="s">
        <v>406</v>
      </c>
      <c r="B24" s="848"/>
      <c r="C24" s="424">
        <v>14</v>
      </c>
      <c r="D24" s="403"/>
      <c r="E24" s="402"/>
      <c r="F24" s="402"/>
      <c r="G24" s="402"/>
      <c r="H24" s="402"/>
      <c r="I24" s="402"/>
      <c r="J24" s="402"/>
      <c r="K24" s="402"/>
      <c r="L24" s="402"/>
      <c r="M24" s="402"/>
      <c r="N24" s="402"/>
      <c r="O24" s="402"/>
      <c r="P24" s="402"/>
      <c r="Q24" s="402"/>
      <c r="R24" s="402"/>
      <c r="S24" s="402"/>
      <c r="T24" s="402"/>
      <c r="U24" s="402"/>
      <c r="V24" s="402"/>
      <c r="W24" s="402"/>
      <c r="X24" s="402"/>
      <c r="Y24" s="402"/>
      <c r="Z24" s="402"/>
      <c r="AA24" s="402"/>
      <c r="AB24" s="402"/>
      <c r="AC24" s="402"/>
      <c r="AD24" s="402"/>
      <c r="AE24" s="402"/>
      <c r="AF24" s="402"/>
      <c r="AG24" s="402"/>
      <c r="AH24" s="402"/>
      <c r="AI24" s="402"/>
      <c r="AJ24" s="402"/>
      <c r="AK24" s="402"/>
      <c r="AL24" s="402"/>
      <c r="AM24" s="402"/>
      <c r="AN24" s="402"/>
      <c r="AO24" s="402"/>
      <c r="AP24" s="402"/>
      <c r="AQ24" s="402"/>
      <c r="AR24" s="402"/>
      <c r="AS24" s="402"/>
      <c r="AT24" s="402"/>
      <c r="AU24" s="402"/>
      <c r="AV24" s="402"/>
      <c r="AW24" s="402"/>
      <c r="AX24" s="402"/>
      <c r="AY24" s="402"/>
      <c r="AZ24" s="402"/>
      <c r="BA24" s="402"/>
      <c r="BB24" s="402"/>
      <c r="BC24" s="402"/>
      <c r="BD24" s="402"/>
      <c r="BE24" s="402"/>
      <c r="BF24" s="402"/>
      <c r="BG24" s="402"/>
      <c r="BH24" s="402"/>
      <c r="BI24" s="402"/>
      <c r="BJ24" s="402"/>
      <c r="BK24" s="402"/>
      <c r="BL24" s="402"/>
      <c r="BM24" s="402"/>
      <c r="BN24" s="402"/>
      <c r="BO24" s="402"/>
      <c r="BP24" s="402"/>
      <c r="BQ24" s="402"/>
      <c r="BR24" s="402"/>
      <c r="BS24" s="402"/>
      <c r="BT24" s="402"/>
      <c r="BU24" s="402"/>
      <c r="BV24" s="402"/>
      <c r="BW24" s="402"/>
      <c r="BX24" s="402"/>
      <c r="BY24" s="402"/>
      <c r="BZ24" s="402"/>
      <c r="CA24" s="402"/>
      <c r="CB24" s="402"/>
      <c r="CC24" s="402"/>
      <c r="CD24" s="402"/>
      <c r="CE24" s="402"/>
      <c r="CF24" s="402"/>
      <c r="CG24" s="402"/>
      <c r="CH24" s="402"/>
      <c r="CI24" s="402"/>
      <c r="CJ24" s="402"/>
      <c r="CK24" s="402"/>
      <c r="CL24" s="402"/>
      <c r="CM24" s="402"/>
      <c r="CN24" s="402"/>
      <c r="CO24" s="402"/>
      <c r="CP24" s="402"/>
      <c r="CQ24" s="402"/>
      <c r="CR24" s="402"/>
      <c r="CS24" s="402"/>
      <c r="CT24" s="402"/>
      <c r="CU24" s="402"/>
      <c r="CV24" s="402"/>
      <c r="CW24" s="402"/>
      <c r="CX24" s="402"/>
      <c r="CY24" s="402"/>
      <c r="CZ24" s="402"/>
      <c r="DA24" s="402"/>
      <c r="DB24" s="402"/>
      <c r="DC24" s="402"/>
      <c r="DD24" s="402"/>
      <c r="DE24" s="402"/>
      <c r="DF24" s="402"/>
      <c r="DG24" s="402"/>
      <c r="DH24" s="402"/>
      <c r="DI24" s="402"/>
      <c r="DJ24" s="402"/>
      <c r="DK24" s="402"/>
      <c r="DL24" s="402"/>
      <c r="DM24" s="402"/>
      <c r="DN24" s="402"/>
      <c r="DO24" s="402"/>
      <c r="DP24" s="402"/>
      <c r="DQ24" s="402"/>
      <c r="DR24" s="402"/>
      <c r="DS24" s="402"/>
      <c r="DT24" s="402"/>
      <c r="DU24" s="402"/>
      <c r="DV24" s="402"/>
      <c r="DW24" s="402"/>
      <c r="DX24" s="402"/>
      <c r="DY24" s="402"/>
      <c r="DZ24" s="402"/>
      <c r="EA24" s="402"/>
      <c r="EB24" s="402"/>
      <c r="EC24" s="402"/>
      <c r="ED24" s="402"/>
      <c r="EE24" s="402"/>
      <c r="EF24" s="402"/>
      <c r="EG24" s="402"/>
      <c r="EH24" s="402"/>
      <c r="EI24" s="402"/>
      <c r="EJ24" s="402"/>
      <c r="EK24" s="402"/>
      <c r="EL24" s="402"/>
      <c r="EM24" s="402"/>
      <c r="EN24" s="402"/>
      <c r="EO24" s="402"/>
      <c r="EP24" s="402"/>
      <c r="EQ24" s="402"/>
      <c r="ER24" s="402"/>
      <c r="ES24" s="402"/>
      <c r="ET24" s="402"/>
      <c r="EU24" s="402"/>
      <c r="EV24" s="402"/>
      <c r="EW24" s="402"/>
      <c r="EX24" s="402"/>
      <c r="EY24" s="402"/>
      <c r="EZ24" s="402"/>
      <c r="FA24" s="402"/>
      <c r="FB24" s="402"/>
      <c r="FC24" s="402"/>
      <c r="FD24" s="402"/>
      <c r="FE24" s="402"/>
      <c r="FF24" s="402"/>
      <c r="FG24" s="402"/>
      <c r="FH24" s="402"/>
      <c r="FI24" s="402"/>
      <c r="FJ24" s="402"/>
      <c r="FK24" s="402"/>
      <c r="FL24" s="402"/>
      <c r="FM24" s="402"/>
      <c r="FN24" s="402"/>
      <c r="FO24" s="402"/>
      <c r="FP24" s="402"/>
      <c r="FQ24" s="402"/>
      <c r="FR24" s="402"/>
      <c r="FS24" s="402"/>
      <c r="FT24" s="402"/>
      <c r="FU24" s="402"/>
      <c r="FV24" s="402"/>
      <c r="FW24" s="402"/>
      <c r="FX24" s="402"/>
      <c r="FY24" s="402"/>
      <c r="FZ24" s="402"/>
      <c r="GA24" s="402"/>
      <c r="GB24" s="402"/>
      <c r="GC24" s="402"/>
      <c r="GD24" s="402"/>
      <c r="GE24" s="402"/>
      <c r="GF24" s="402"/>
      <c r="GG24" s="402"/>
      <c r="GH24" s="402"/>
      <c r="GI24" s="402"/>
      <c r="GJ24" s="402"/>
      <c r="GK24" s="402"/>
      <c r="GL24" s="402"/>
      <c r="GM24" s="402"/>
      <c r="GN24" s="402"/>
      <c r="GO24" s="402"/>
      <c r="GP24" s="402"/>
      <c r="GQ24" s="402"/>
      <c r="GR24" s="402"/>
      <c r="GS24" s="402"/>
      <c r="GT24" s="402"/>
      <c r="GU24" s="402"/>
      <c r="GV24" s="402"/>
      <c r="GW24" s="402"/>
      <c r="GX24" s="402"/>
      <c r="GY24" s="402"/>
      <c r="GZ24" s="402"/>
      <c r="HA24" s="402"/>
      <c r="HB24" s="402"/>
      <c r="HC24" s="402"/>
      <c r="HD24" s="402"/>
      <c r="HE24" s="402"/>
      <c r="HF24" s="402"/>
      <c r="HG24" s="402"/>
      <c r="HH24" s="402"/>
      <c r="HI24" s="402"/>
      <c r="HJ24" s="402"/>
      <c r="HK24" s="402"/>
      <c r="HL24" s="402"/>
      <c r="HM24" s="402"/>
      <c r="HN24" s="402"/>
      <c r="HO24" s="402"/>
      <c r="HP24" s="402"/>
      <c r="HQ24" s="402"/>
      <c r="HR24" s="402"/>
      <c r="HS24" s="402"/>
      <c r="HT24" s="402"/>
      <c r="HU24" s="402"/>
      <c r="HV24" s="402"/>
      <c r="HW24" s="402"/>
      <c r="HX24" s="402"/>
      <c r="HY24" s="402"/>
      <c r="HZ24" s="402"/>
      <c r="IA24" s="402"/>
      <c r="IB24" s="402"/>
      <c r="IC24" s="402"/>
      <c r="ID24" s="402"/>
      <c r="IE24" s="402"/>
      <c r="IF24" s="402"/>
      <c r="IG24" s="402"/>
      <c r="IH24" s="402"/>
      <c r="II24" s="402"/>
      <c r="IJ24" s="402"/>
      <c r="IK24" s="402"/>
      <c r="IL24" s="402"/>
      <c r="IM24" s="402"/>
      <c r="IN24" s="402"/>
      <c r="IO24" s="402"/>
      <c r="IP24" s="402"/>
      <c r="IQ24" s="402"/>
      <c r="IR24" s="402"/>
      <c r="IS24" s="402"/>
      <c r="IT24" s="402"/>
      <c r="IU24" s="402"/>
      <c r="IV24" s="402"/>
    </row>
    <row r="25" spans="1:256" ht="13.5">
      <c r="A25" s="847" t="s">
        <v>407</v>
      </c>
      <c r="B25" s="848"/>
      <c r="C25" s="424">
        <v>15</v>
      </c>
      <c r="D25" s="403"/>
      <c r="E25" s="402"/>
      <c r="F25" s="402"/>
      <c r="G25" s="402"/>
      <c r="H25" s="402"/>
      <c r="I25" s="402"/>
      <c r="J25" s="402"/>
      <c r="K25" s="402"/>
      <c r="L25" s="402"/>
      <c r="M25" s="402"/>
      <c r="N25" s="402"/>
      <c r="O25" s="402"/>
      <c r="P25" s="402"/>
      <c r="Q25" s="402"/>
      <c r="R25" s="402"/>
      <c r="S25" s="402"/>
      <c r="T25" s="402"/>
      <c r="U25" s="402"/>
      <c r="V25" s="402"/>
      <c r="W25" s="402"/>
      <c r="X25" s="402"/>
      <c r="Y25" s="402"/>
      <c r="Z25" s="402"/>
      <c r="AA25" s="402"/>
      <c r="AB25" s="402"/>
      <c r="AC25" s="402"/>
      <c r="AD25" s="402"/>
      <c r="AE25" s="402"/>
      <c r="AF25" s="402"/>
      <c r="AG25" s="402"/>
      <c r="AH25" s="402"/>
      <c r="AI25" s="402"/>
      <c r="AJ25" s="402"/>
      <c r="AK25" s="402"/>
      <c r="AL25" s="402"/>
      <c r="AM25" s="402"/>
      <c r="AN25" s="402"/>
      <c r="AO25" s="402"/>
      <c r="AP25" s="402"/>
      <c r="AQ25" s="402"/>
      <c r="AR25" s="402"/>
      <c r="AS25" s="402"/>
      <c r="AT25" s="402"/>
      <c r="AU25" s="402"/>
      <c r="AV25" s="402"/>
      <c r="AW25" s="402"/>
      <c r="AX25" s="402"/>
      <c r="AY25" s="402"/>
      <c r="AZ25" s="402"/>
      <c r="BA25" s="402"/>
      <c r="BB25" s="402"/>
      <c r="BC25" s="402"/>
      <c r="BD25" s="402"/>
      <c r="BE25" s="402"/>
      <c r="BF25" s="402"/>
      <c r="BG25" s="402"/>
      <c r="BH25" s="402"/>
      <c r="BI25" s="402"/>
      <c r="BJ25" s="402"/>
      <c r="BK25" s="402"/>
      <c r="BL25" s="402"/>
      <c r="BM25" s="402"/>
      <c r="BN25" s="402"/>
      <c r="BO25" s="402"/>
      <c r="BP25" s="402"/>
      <c r="BQ25" s="402"/>
      <c r="BR25" s="402"/>
      <c r="BS25" s="402"/>
      <c r="BT25" s="402"/>
      <c r="BU25" s="402"/>
      <c r="BV25" s="402"/>
      <c r="BW25" s="402"/>
      <c r="BX25" s="402"/>
      <c r="BY25" s="402"/>
      <c r="BZ25" s="402"/>
      <c r="CA25" s="402"/>
      <c r="CB25" s="402"/>
      <c r="CC25" s="402"/>
      <c r="CD25" s="402"/>
      <c r="CE25" s="402"/>
      <c r="CF25" s="402"/>
      <c r="CG25" s="402"/>
      <c r="CH25" s="402"/>
      <c r="CI25" s="402"/>
      <c r="CJ25" s="402"/>
      <c r="CK25" s="402"/>
      <c r="CL25" s="402"/>
      <c r="CM25" s="402"/>
      <c r="CN25" s="402"/>
      <c r="CO25" s="402"/>
      <c r="CP25" s="402"/>
      <c r="CQ25" s="402"/>
      <c r="CR25" s="402"/>
      <c r="CS25" s="402"/>
      <c r="CT25" s="402"/>
      <c r="CU25" s="402"/>
      <c r="CV25" s="402"/>
      <c r="CW25" s="402"/>
      <c r="CX25" s="402"/>
      <c r="CY25" s="402"/>
      <c r="CZ25" s="402"/>
      <c r="DA25" s="402"/>
      <c r="DB25" s="402"/>
      <c r="DC25" s="402"/>
      <c r="DD25" s="402"/>
      <c r="DE25" s="402"/>
      <c r="DF25" s="402"/>
      <c r="DG25" s="402"/>
      <c r="DH25" s="402"/>
      <c r="DI25" s="402"/>
      <c r="DJ25" s="402"/>
      <c r="DK25" s="402"/>
      <c r="DL25" s="402"/>
      <c r="DM25" s="402"/>
      <c r="DN25" s="402"/>
      <c r="DO25" s="402"/>
      <c r="DP25" s="402"/>
      <c r="DQ25" s="402"/>
      <c r="DR25" s="402"/>
      <c r="DS25" s="402"/>
      <c r="DT25" s="402"/>
      <c r="DU25" s="402"/>
      <c r="DV25" s="402"/>
      <c r="DW25" s="402"/>
      <c r="DX25" s="402"/>
      <c r="DY25" s="402"/>
      <c r="DZ25" s="402"/>
      <c r="EA25" s="402"/>
      <c r="EB25" s="402"/>
      <c r="EC25" s="402"/>
      <c r="ED25" s="402"/>
      <c r="EE25" s="402"/>
      <c r="EF25" s="402"/>
      <c r="EG25" s="402"/>
      <c r="EH25" s="402"/>
      <c r="EI25" s="402"/>
      <c r="EJ25" s="402"/>
      <c r="EK25" s="402"/>
      <c r="EL25" s="402"/>
      <c r="EM25" s="402"/>
      <c r="EN25" s="402"/>
      <c r="EO25" s="402"/>
      <c r="EP25" s="402"/>
      <c r="EQ25" s="402"/>
      <c r="ER25" s="402"/>
      <c r="ES25" s="402"/>
      <c r="ET25" s="402"/>
      <c r="EU25" s="402"/>
      <c r="EV25" s="402"/>
      <c r="EW25" s="402"/>
      <c r="EX25" s="402"/>
      <c r="EY25" s="402"/>
      <c r="EZ25" s="402"/>
      <c r="FA25" s="402"/>
      <c r="FB25" s="402"/>
      <c r="FC25" s="402"/>
      <c r="FD25" s="402"/>
      <c r="FE25" s="402"/>
      <c r="FF25" s="402"/>
      <c r="FG25" s="402"/>
      <c r="FH25" s="402"/>
      <c r="FI25" s="402"/>
      <c r="FJ25" s="402"/>
      <c r="FK25" s="402"/>
      <c r="FL25" s="402"/>
      <c r="FM25" s="402"/>
      <c r="FN25" s="402"/>
      <c r="FO25" s="402"/>
      <c r="FP25" s="402"/>
      <c r="FQ25" s="402"/>
      <c r="FR25" s="402"/>
      <c r="FS25" s="402"/>
      <c r="FT25" s="402"/>
      <c r="FU25" s="402"/>
      <c r="FV25" s="402"/>
      <c r="FW25" s="402"/>
      <c r="FX25" s="402"/>
      <c r="FY25" s="402"/>
      <c r="FZ25" s="402"/>
      <c r="GA25" s="402"/>
      <c r="GB25" s="402"/>
      <c r="GC25" s="402"/>
      <c r="GD25" s="402"/>
      <c r="GE25" s="402"/>
      <c r="GF25" s="402"/>
      <c r="GG25" s="402"/>
      <c r="GH25" s="402"/>
      <c r="GI25" s="402"/>
      <c r="GJ25" s="402"/>
      <c r="GK25" s="402"/>
      <c r="GL25" s="402"/>
      <c r="GM25" s="402"/>
      <c r="GN25" s="402"/>
      <c r="GO25" s="402"/>
      <c r="GP25" s="402"/>
      <c r="GQ25" s="402"/>
      <c r="GR25" s="402"/>
      <c r="GS25" s="402"/>
      <c r="GT25" s="402"/>
      <c r="GU25" s="402"/>
      <c r="GV25" s="402"/>
      <c r="GW25" s="402"/>
      <c r="GX25" s="402"/>
      <c r="GY25" s="402"/>
      <c r="GZ25" s="402"/>
      <c r="HA25" s="402"/>
      <c r="HB25" s="402"/>
      <c r="HC25" s="402"/>
      <c r="HD25" s="402"/>
      <c r="HE25" s="402"/>
      <c r="HF25" s="402"/>
      <c r="HG25" s="402"/>
      <c r="HH25" s="402"/>
      <c r="HI25" s="402"/>
      <c r="HJ25" s="402"/>
      <c r="HK25" s="402"/>
      <c r="HL25" s="402"/>
      <c r="HM25" s="402"/>
      <c r="HN25" s="402"/>
      <c r="HO25" s="402"/>
      <c r="HP25" s="402"/>
      <c r="HQ25" s="402"/>
      <c r="HR25" s="402"/>
      <c r="HS25" s="402"/>
      <c r="HT25" s="402"/>
      <c r="HU25" s="402"/>
      <c r="HV25" s="402"/>
      <c r="HW25" s="402"/>
      <c r="HX25" s="402"/>
      <c r="HY25" s="402"/>
      <c r="HZ25" s="402"/>
      <c r="IA25" s="402"/>
      <c r="IB25" s="402"/>
      <c r="IC25" s="402"/>
      <c r="ID25" s="402"/>
      <c r="IE25" s="402"/>
      <c r="IF25" s="402"/>
      <c r="IG25" s="402"/>
      <c r="IH25" s="402"/>
      <c r="II25" s="402"/>
      <c r="IJ25" s="402"/>
      <c r="IK25" s="402"/>
      <c r="IL25" s="402"/>
      <c r="IM25" s="402"/>
      <c r="IN25" s="402"/>
      <c r="IO25" s="402"/>
      <c r="IP25" s="402"/>
      <c r="IQ25" s="402"/>
      <c r="IR25" s="402"/>
      <c r="IS25" s="402"/>
      <c r="IT25" s="402"/>
      <c r="IU25" s="402"/>
      <c r="IV25" s="402"/>
    </row>
    <row r="26" spans="1:256" ht="13.5">
      <c r="A26" s="847" t="s">
        <v>408</v>
      </c>
      <c r="B26" s="848"/>
      <c r="C26" s="424">
        <v>16</v>
      </c>
      <c r="D26" s="403"/>
      <c r="E26" s="402"/>
      <c r="F26" s="402"/>
      <c r="G26" s="402"/>
      <c r="H26" s="402"/>
      <c r="I26" s="402"/>
      <c r="J26" s="402"/>
      <c r="K26" s="402"/>
      <c r="L26" s="402"/>
      <c r="M26" s="402"/>
      <c r="N26" s="402"/>
      <c r="O26" s="402"/>
      <c r="P26" s="402"/>
      <c r="Q26" s="402"/>
      <c r="R26" s="402"/>
      <c r="S26" s="402"/>
      <c r="T26" s="402"/>
      <c r="U26" s="402"/>
      <c r="V26" s="402"/>
      <c r="W26" s="402"/>
      <c r="X26" s="402"/>
      <c r="Y26" s="402"/>
      <c r="Z26" s="402"/>
      <c r="AA26" s="402"/>
      <c r="AB26" s="402"/>
      <c r="AC26" s="402"/>
      <c r="AD26" s="402"/>
      <c r="AE26" s="402"/>
      <c r="AF26" s="402"/>
      <c r="AG26" s="402"/>
      <c r="AH26" s="402"/>
      <c r="AI26" s="402"/>
      <c r="AJ26" s="402"/>
      <c r="AK26" s="402"/>
      <c r="AL26" s="402"/>
      <c r="AM26" s="402"/>
      <c r="AN26" s="402"/>
      <c r="AO26" s="402"/>
      <c r="AP26" s="402"/>
      <c r="AQ26" s="402"/>
      <c r="AR26" s="402"/>
      <c r="AS26" s="402"/>
      <c r="AT26" s="402"/>
      <c r="AU26" s="402"/>
      <c r="AV26" s="402"/>
      <c r="AW26" s="402"/>
      <c r="AX26" s="402"/>
      <c r="AY26" s="402"/>
      <c r="AZ26" s="402"/>
      <c r="BA26" s="402"/>
      <c r="BB26" s="402"/>
      <c r="BC26" s="402"/>
      <c r="BD26" s="402"/>
      <c r="BE26" s="402"/>
      <c r="BF26" s="402"/>
      <c r="BG26" s="402"/>
      <c r="BH26" s="402"/>
      <c r="BI26" s="402"/>
      <c r="BJ26" s="402"/>
      <c r="BK26" s="402"/>
      <c r="BL26" s="402"/>
      <c r="BM26" s="402"/>
      <c r="BN26" s="402"/>
      <c r="BO26" s="402"/>
      <c r="BP26" s="402"/>
      <c r="BQ26" s="402"/>
      <c r="BR26" s="402"/>
      <c r="BS26" s="402"/>
      <c r="BT26" s="402"/>
      <c r="BU26" s="402"/>
      <c r="BV26" s="402"/>
      <c r="BW26" s="402"/>
      <c r="BX26" s="402"/>
      <c r="BY26" s="402"/>
      <c r="BZ26" s="402"/>
      <c r="CA26" s="402"/>
      <c r="CB26" s="402"/>
      <c r="CC26" s="402"/>
      <c r="CD26" s="402"/>
      <c r="CE26" s="402"/>
      <c r="CF26" s="402"/>
      <c r="CG26" s="402"/>
      <c r="CH26" s="402"/>
      <c r="CI26" s="402"/>
      <c r="CJ26" s="402"/>
      <c r="CK26" s="402"/>
      <c r="CL26" s="402"/>
      <c r="CM26" s="402"/>
      <c r="CN26" s="402"/>
      <c r="CO26" s="402"/>
      <c r="CP26" s="402"/>
      <c r="CQ26" s="402"/>
      <c r="CR26" s="402"/>
      <c r="CS26" s="402"/>
      <c r="CT26" s="402"/>
      <c r="CU26" s="402"/>
      <c r="CV26" s="402"/>
      <c r="CW26" s="402"/>
      <c r="CX26" s="402"/>
      <c r="CY26" s="402"/>
      <c r="CZ26" s="402"/>
      <c r="DA26" s="402"/>
      <c r="DB26" s="402"/>
      <c r="DC26" s="402"/>
      <c r="DD26" s="402"/>
      <c r="DE26" s="402"/>
      <c r="DF26" s="402"/>
      <c r="DG26" s="402"/>
      <c r="DH26" s="402"/>
      <c r="DI26" s="402"/>
      <c r="DJ26" s="402"/>
      <c r="DK26" s="402"/>
      <c r="DL26" s="402"/>
      <c r="DM26" s="402"/>
      <c r="DN26" s="402"/>
      <c r="DO26" s="402"/>
      <c r="DP26" s="402"/>
      <c r="DQ26" s="402"/>
      <c r="DR26" s="402"/>
      <c r="DS26" s="402"/>
      <c r="DT26" s="402"/>
      <c r="DU26" s="402"/>
      <c r="DV26" s="402"/>
      <c r="DW26" s="402"/>
      <c r="DX26" s="402"/>
      <c r="DY26" s="402"/>
      <c r="DZ26" s="402"/>
      <c r="EA26" s="402"/>
      <c r="EB26" s="402"/>
      <c r="EC26" s="402"/>
      <c r="ED26" s="402"/>
      <c r="EE26" s="402"/>
      <c r="EF26" s="402"/>
      <c r="EG26" s="402"/>
      <c r="EH26" s="402"/>
      <c r="EI26" s="402"/>
      <c r="EJ26" s="402"/>
      <c r="EK26" s="402"/>
      <c r="EL26" s="402"/>
      <c r="EM26" s="402"/>
      <c r="EN26" s="402"/>
      <c r="EO26" s="402"/>
      <c r="EP26" s="402"/>
      <c r="EQ26" s="402"/>
      <c r="ER26" s="402"/>
      <c r="ES26" s="402"/>
      <c r="ET26" s="402"/>
      <c r="EU26" s="402"/>
      <c r="EV26" s="402"/>
      <c r="EW26" s="402"/>
      <c r="EX26" s="402"/>
      <c r="EY26" s="402"/>
      <c r="EZ26" s="402"/>
      <c r="FA26" s="402"/>
      <c r="FB26" s="402"/>
      <c r="FC26" s="402"/>
      <c r="FD26" s="402"/>
      <c r="FE26" s="402"/>
      <c r="FF26" s="402"/>
      <c r="FG26" s="402"/>
      <c r="FH26" s="402"/>
      <c r="FI26" s="402"/>
      <c r="FJ26" s="402"/>
      <c r="FK26" s="402"/>
      <c r="FL26" s="402"/>
      <c r="FM26" s="402"/>
      <c r="FN26" s="402"/>
      <c r="FO26" s="402"/>
      <c r="FP26" s="402"/>
      <c r="FQ26" s="402"/>
      <c r="FR26" s="402"/>
      <c r="FS26" s="402"/>
      <c r="FT26" s="402"/>
      <c r="FU26" s="402"/>
      <c r="FV26" s="402"/>
      <c r="FW26" s="402"/>
      <c r="FX26" s="402"/>
      <c r="FY26" s="402"/>
      <c r="FZ26" s="402"/>
      <c r="GA26" s="402"/>
      <c r="GB26" s="402"/>
      <c r="GC26" s="402"/>
      <c r="GD26" s="402"/>
      <c r="GE26" s="402"/>
      <c r="GF26" s="402"/>
      <c r="GG26" s="402"/>
      <c r="GH26" s="402"/>
      <c r="GI26" s="402"/>
      <c r="GJ26" s="402"/>
      <c r="GK26" s="402"/>
      <c r="GL26" s="402"/>
      <c r="GM26" s="402"/>
      <c r="GN26" s="402"/>
      <c r="GO26" s="402"/>
      <c r="GP26" s="402"/>
      <c r="GQ26" s="402"/>
      <c r="GR26" s="402"/>
      <c r="GS26" s="402"/>
      <c r="GT26" s="402"/>
      <c r="GU26" s="402"/>
      <c r="GV26" s="402"/>
      <c r="GW26" s="402"/>
      <c r="GX26" s="402"/>
      <c r="GY26" s="402"/>
      <c r="GZ26" s="402"/>
      <c r="HA26" s="402"/>
      <c r="HB26" s="402"/>
      <c r="HC26" s="402"/>
      <c r="HD26" s="402"/>
      <c r="HE26" s="402"/>
      <c r="HF26" s="402"/>
      <c r="HG26" s="402"/>
      <c r="HH26" s="402"/>
      <c r="HI26" s="402"/>
      <c r="HJ26" s="402"/>
      <c r="HK26" s="402"/>
      <c r="HL26" s="402"/>
      <c r="HM26" s="402"/>
      <c r="HN26" s="402"/>
      <c r="HO26" s="402"/>
      <c r="HP26" s="402"/>
      <c r="HQ26" s="402"/>
      <c r="HR26" s="402"/>
      <c r="HS26" s="402"/>
      <c r="HT26" s="402"/>
      <c r="HU26" s="402"/>
      <c r="HV26" s="402"/>
      <c r="HW26" s="402"/>
      <c r="HX26" s="402"/>
      <c r="HY26" s="402"/>
      <c r="HZ26" s="402"/>
      <c r="IA26" s="402"/>
      <c r="IB26" s="402"/>
      <c r="IC26" s="402"/>
      <c r="ID26" s="402"/>
      <c r="IE26" s="402"/>
      <c r="IF26" s="402"/>
      <c r="IG26" s="402"/>
      <c r="IH26" s="402"/>
      <c r="II26" s="402"/>
      <c r="IJ26" s="402"/>
      <c r="IK26" s="402"/>
      <c r="IL26" s="402"/>
      <c r="IM26" s="402"/>
      <c r="IN26" s="402"/>
      <c r="IO26" s="402"/>
      <c r="IP26" s="402"/>
      <c r="IQ26" s="402"/>
      <c r="IR26" s="402"/>
      <c r="IS26" s="402"/>
      <c r="IT26" s="402"/>
      <c r="IU26" s="402"/>
      <c r="IV26" s="402"/>
    </row>
    <row r="27" spans="1:256" ht="13.5">
      <c r="A27" s="847" t="s">
        <v>409</v>
      </c>
      <c r="B27" s="848"/>
      <c r="C27" s="424">
        <v>17</v>
      </c>
      <c r="D27" s="403"/>
      <c r="E27" s="402"/>
      <c r="F27" s="402"/>
      <c r="G27" s="402"/>
      <c r="H27" s="402"/>
      <c r="I27" s="402"/>
      <c r="J27" s="402"/>
      <c r="K27" s="402"/>
      <c r="L27" s="402"/>
      <c r="M27" s="402"/>
      <c r="N27" s="402"/>
      <c r="O27" s="402"/>
      <c r="P27" s="402"/>
      <c r="Q27" s="402"/>
      <c r="R27" s="402"/>
      <c r="S27" s="402"/>
      <c r="T27" s="402"/>
      <c r="U27" s="402"/>
      <c r="V27" s="402"/>
      <c r="W27" s="402"/>
      <c r="X27" s="402"/>
      <c r="Y27" s="402"/>
      <c r="Z27" s="402"/>
      <c r="AA27" s="402"/>
      <c r="AB27" s="402"/>
      <c r="AC27" s="402"/>
      <c r="AD27" s="402"/>
      <c r="AE27" s="402"/>
      <c r="AF27" s="402"/>
      <c r="AG27" s="402"/>
      <c r="AH27" s="402"/>
      <c r="AI27" s="402"/>
      <c r="AJ27" s="402"/>
      <c r="AK27" s="402"/>
      <c r="AL27" s="402"/>
      <c r="AM27" s="402"/>
      <c r="AN27" s="402"/>
      <c r="AO27" s="402"/>
      <c r="AP27" s="402"/>
      <c r="AQ27" s="402"/>
      <c r="AR27" s="402"/>
      <c r="AS27" s="402"/>
      <c r="AT27" s="402"/>
      <c r="AU27" s="402"/>
      <c r="AV27" s="402"/>
      <c r="AW27" s="402"/>
      <c r="AX27" s="402"/>
      <c r="AY27" s="402"/>
      <c r="AZ27" s="402"/>
      <c r="BA27" s="402"/>
      <c r="BB27" s="402"/>
      <c r="BC27" s="402"/>
      <c r="BD27" s="402"/>
      <c r="BE27" s="402"/>
      <c r="BF27" s="402"/>
      <c r="BG27" s="402"/>
      <c r="BH27" s="402"/>
      <c r="BI27" s="402"/>
      <c r="BJ27" s="402"/>
      <c r="BK27" s="402"/>
      <c r="BL27" s="402"/>
      <c r="BM27" s="402"/>
      <c r="BN27" s="402"/>
      <c r="BO27" s="402"/>
      <c r="BP27" s="402"/>
      <c r="BQ27" s="402"/>
      <c r="BR27" s="402"/>
      <c r="BS27" s="402"/>
      <c r="BT27" s="402"/>
      <c r="BU27" s="402"/>
      <c r="BV27" s="402"/>
      <c r="BW27" s="402"/>
      <c r="BX27" s="402"/>
      <c r="BY27" s="402"/>
      <c r="BZ27" s="402"/>
      <c r="CA27" s="402"/>
      <c r="CB27" s="402"/>
      <c r="CC27" s="402"/>
      <c r="CD27" s="402"/>
      <c r="CE27" s="402"/>
      <c r="CF27" s="402"/>
      <c r="CG27" s="402"/>
      <c r="CH27" s="402"/>
      <c r="CI27" s="402"/>
      <c r="CJ27" s="402"/>
      <c r="CK27" s="402"/>
      <c r="CL27" s="402"/>
      <c r="CM27" s="402"/>
      <c r="CN27" s="402"/>
      <c r="CO27" s="402"/>
      <c r="CP27" s="402"/>
      <c r="CQ27" s="402"/>
      <c r="CR27" s="402"/>
      <c r="CS27" s="402"/>
      <c r="CT27" s="402"/>
      <c r="CU27" s="402"/>
      <c r="CV27" s="402"/>
      <c r="CW27" s="402"/>
      <c r="CX27" s="402"/>
      <c r="CY27" s="402"/>
      <c r="CZ27" s="402"/>
      <c r="DA27" s="402"/>
      <c r="DB27" s="402"/>
      <c r="DC27" s="402"/>
      <c r="DD27" s="402"/>
      <c r="DE27" s="402"/>
      <c r="DF27" s="402"/>
      <c r="DG27" s="402"/>
      <c r="DH27" s="402"/>
      <c r="DI27" s="402"/>
      <c r="DJ27" s="402"/>
      <c r="DK27" s="402"/>
      <c r="DL27" s="402"/>
      <c r="DM27" s="402"/>
      <c r="DN27" s="402"/>
      <c r="DO27" s="402"/>
      <c r="DP27" s="402"/>
      <c r="DQ27" s="402"/>
      <c r="DR27" s="402"/>
      <c r="DS27" s="402"/>
      <c r="DT27" s="402"/>
      <c r="DU27" s="402"/>
      <c r="DV27" s="402"/>
      <c r="DW27" s="402"/>
      <c r="DX27" s="402"/>
      <c r="DY27" s="402"/>
      <c r="DZ27" s="402"/>
      <c r="EA27" s="402"/>
      <c r="EB27" s="402"/>
      <c r="EC27" s="402"/>
      <c r="ED27" s="402"/>
      <c r="EE27" s="402"/>
      <c r="EF27" s="402"/>
      <c r="EG27" s="402"/>
      <c r="EH27" s="402"/>
      <c r="EI27" s="402"/>
      <c r="EJ27" s="402"/>
      <c r="EK27" s="402"/>
      <c r="EL27" s="402"/>
      <c r="EM27" s="402"/>
      <c r="EN27" s="402"/>
      <c r="EO27" s="402"/>
      <c r="EP27" s="402"/>
      <c r="EQ27" s="402"/>
      <c r="ER27" s="402"/>
      <c r="ES27" s="402"/>
      <c r="ET27" s="402"/>
      <c r="EU27" s="402"/>
      <c r="EV27" s="402"/>
      <c r="EW27" s="402"/>
      <c r="EX27" s="402"/>
      <c r="EY27" s="402"/>
      <c r="EZ27" s="402"/>
      <c r="FA27" s="402"/>
      <c r="FB27" s="402"/>
      <c r="FC27" s="402"/>
      <c r="FD27" s="402"/>
      <c r="FE27" s="402"/>
      <c r="FF27" s="402"/>
      <c r="FG27" s="402"/>
      <c r="FH27" s="402"/>
      <c r="FI27" s="402"/>
      <c r="FJ27" s="402"/>
      <c r="FK27" s="402"/>
      <c r="FL27" s="402"/>
      <c r="FM27" s="402"/>
      <c r="FN27" s="402"/>
      <c r="FO27" s="402"/>
      <c r="FP27" s="402"/>
      <c r="FQ27" s="402"/>
      <c r="FR27" s="402"/>
      <c r="FS27" s="402"/>
      <c r="FT27" s="402"/>
      <c r="FU27" s="402"/>
      <c r="FV27" s="402"/>
      <c r="FW27" s="402"/>
      <c r="FX27" s="402"/>
      <c r="FY27" s="402"/>
      <c r="FZ27" s="402"/>
      <c r="GA27" s="402"/>
      <c r="GB27" s="402"/>
      <c r="GC27" s="402"/>
      <c r="GD27" s="402"/>
      <c r="GE27" s="402"/>
      <c r="GF27" s="402"/>
      <c r="GG27" s="402"/>
      <c r="GH27" s="402"/>
      <c r="GI27" s="402"/>
      <c r="GJ27" s="402"/>
      <c r="GK27" s="402"/>
      <c r="GL27" s="402"/>
      <c r="GM27" s="402"/>
      <c r="GN27" s="402"/>
      <c r="GO27" s="402"/>
      <c r="GP27" s="402"/>
      <c r="GQ27" s="402"/>
      <c r="GR27" s="402"/>
      <c r="GS27" s="402"/>
      <c r="GT27" s="402"/>
      <c r="GU27" s="402"/>
      <c r="GV27" s="402"/>
      <c r="GW27" s="402"/>
      <c r="GX27" s="402"/>
      <c r="GY27" s="402"/>
      <c r="GZ27" s="402"/>
      <c r="HA27" s="402"/>
      <c r="HB27" s="402"/>
      <c r="HC27" s="402"/>
      <c r="HD27" s="402"/>
      <c r="HE27" s="402"/>
      <c r="HF27" s="402"/>
      <c r="HG27" s="402"/>
      <c r="HH27" s="402"/>
      <c r="HI27" s="402"/>
      <c r="HJ27" s="402"/>
      <c r="HK27" s="402"/>
      <c r="HL27" s="402"/>
      <c r="HM27" s="402"/>
      <c r="HN27" s="402"/>
      <c r="HO27" s="402"/>
      <c r="HP27" s="402"/>
      <c r="HQ27" s="402"/>
      <c r="HR27" s="402"/>
      <c r="HS27" s="402"/>
      <c r="HT27" s="402"/>
      <c r="HU27" s="402"/>
      <c r="HV27" s="402"/>
      <c r="HW27" s="402"/>
      <c r="HX27" s="402"/>
      <c r="HY27" s="402"/>
      <c r="HZ27" s="402"/>
      <c r="IA27" s="402"/>
      <c r="IB27" s="402"/>
      <c r="IC27" s="402"/>
      <c r="ID27" s="402"/>
      <c r="IE27" s="402"/>
      <c r="IF27" s="402"/>
      <c r="IG27" s="402"/>
      <c r="IH27" s="402"/>
      <c r="II27" s="402"/>
      <c r="IJ27" s="402"/>
      <c r="IK27" s="402"/>
      <c r="IL27" s="402"/>
      <c r="IM27" s="402"/>
      <c r="IN27" s="402"/>
      <c r="IO27" s="402"/>
      <c r="IP27" s="402"/>
      <c r="IQ27" s="402"/>
      <c r="IR27" s="402"/>
      <c r="IS27" s="402"/>
      <c r="IT27" s="402"/>
      <c r="IU27" s="402"/>
      <c r="IV27" s="402"/>
    </row>
    <row r="28" spans="1:256" ht="13.5">
      <c r="A28" s="847" t="s">
        <v>410</v>
      </c>
      <c r="B28" s="848"/>
      <c r="C28" s="424">
        <v>18</v>
      </c>
      <c r="D28" s="403"/>
      <c r="E28" s="402"/>
      <c r="F28" s="402"/>
      <c r="G28" s="402"/>
      <c r="H28" s="402"/>
      <c r="I28" s="402"/>
      <c r="J28" s="402"/>
      <c r="K28" s="402"/>
      <c r="L28" s="402"/>
      <c r="M28" s="402"/>
      <c r="N28" s="402"/>
      <c r="O28" s="402"/>
      <c r="P28" s="402"/>
      <c r="Q28" s="402"/>
      <c r="R28" s="402"/>
      <c r="S28" s="402"/>
      <c r="T28" s="402"/>
      <c r="U28" s="402"/>
      <c r="V28" s="402"/>
      <c r="W28" s="402"/>
      <c r="X28" s="402"/>
      <c r="Y28" s="402"/>
      <c r="Z28" s="402"/>
      <c r="AA28" s="402"/>
      <c r="AB28" s="402"/>
      <c r="AC28" s="402"/>
      <c r="AD28" s="402"/>
      <c r="AE28" s="402"/>
      <c r="AF28" s="402"/>
      <c r="AG28" s="402"/>
      <c r="AH28" s="402"/>
      <c r="AI28" s="402"/>
      <c r="AJ28" s="402"/>
      <c r="AK28" s="402"/>
      <c r="AL28" s="402"/>
      <c r="AM28" s="402"/>
      <c r="AN28" s="402"/>
      <c r="AO28" s="402"/>
      <c r="AP28" s="402"/>
      <c r="AQ28" s="402"/>
      <c r="AR28" s="402"/>
      <c r="AS28" s="402"/>
      <c r="AT28" s="402"/>
      <c r="AU28" s="402"/>
      <c r="AV28" s="402"/>
      <c r="AW28" s="402"/>
      <c r="AX28" s="402"/>
      <c r="AY28" s="402"/>
      <c r="AZ28" s="402"/>
      <c r="BA28" s="402"/>
      <c r="BB28" s="402"/>
      <c r="BC28" s="402"/>
      <c r="BD28" s="402"/>
      <c r="BE28" s="402"/>
      <c r="BF28" s="402"/>
      <c r="BG28" s="402"/>
      <c r="BH28" s="402"/>
      <c r="BI28" s="402"/>
      <c r="BJ28" s="402"/>
      <c r="BK28" s="402"/>
      <c r="BL28" s="402"/>
      <c r="BM28" s="402"/>
      <c r="BN28" s="402"/>
      <c r="BO28" s="402"/>
      <c r="BP28" s="402"/>
      <c r="BQ28" s="402"/>
      <c r="BR28" s="402"/>
      <c r="BS28" s="402"/>
      <c r="BT28" s="402"/>
      <c r="BU28" s="402"/>
      <c r="BV28" s="402"/>
      <c r="BW28" s="402"/>
      <c r="BX28" s="402"/>
      <c r="BY28" s="402"/>
      <c r="BZ28" s="402"/>
      <c r="CA28" s="402"/>
      <c r="CB28" s="402"/>
      <c r="CC28" s="402"/>
      <c r="CD28" s="402"/>
      <c r="CE28" s="402"/>
      <c r="CF28" s="402"/>
      <c r="CG28" s="402"/>
      <c r="CH28" s="402"/>
      <c r="CI28" s="402"/>
      <c r="CJ28" s="402"/>
      <c r="CK28" s="402"/>
      <c r="CL28" s="402"/>
      <c r="CM28" s="402"/>
      <c r="CN28" s="402"/>
      <c r="CO28" s="402"/>
      <c r="CP28" s="402"/>
      <c r="CQ28" s="402"/>
      <c r="CR28" s="402"/>
      <c r="CS28" s="402"/>
      <c r="CT28" s="402"/>
      <c r="CU28" s="402"/>
      <c r="CV28" s="402"/>
      <c r="CW28" s="402"/>
      <c r="CX28" s="402"/>
      <c r="CY28" s="402"/>
      <c r="CZ28" s="402"/>
      <c r="DA28" s="402"/>
      <c r="DB28" s="402"/>
      <c r="DC28" s="402"/>
      <c r="DD28" s="402"/>
      <c r="DE28" s="402"/>
      <c r="DF28" s="402"/>
      <c r="DG28" s="402"/>
      <c r="DH28" s="402"/>
      <c r="DI28" s="402"/>
      <c r="DJ28" s="402"/>
      <c r="DK28" s="402"/>
      <c r="DL28" s="402"/>
      <c r="DM28" s="402"/>
      <c r="DN28" s="402"/>
      <c r="DO28" s="402"/>
      <c r="DP28" s="402"/>
      <c r="DQ28" s="402"/>
      <c r="DR28" s="402"/>
      <c r="DS28" s="402"/>
      <c r="DT28" s="402"/>
      <c r="DU28" s="402"/>
      <c r="DV28" s="402"/>
      <c r="DW28" s="402"/>
      <c r="DX28" s="402"/>
      <c r="DY28" s="402"/>
      <c r="DZ28" s="402"/>
      <c r="EA28" s="402"/>
      <c r="EB28" s="402"/>
      <c r="EC28" s="402"/>
      <c r="ED28" s="402"/>
      <c r="EE28" s="402"/>
      <c r="EF28" s="402"/>
      <c r="EG28" s="402"/>
      <c r="EH28" s="402"/>
      <c r="EI28" s="402"/>
      <c r="EJ28" s="402"/>
      <c r="EK28" s="402"/>
      <c r="EL28" s="402"/>
      <c r="EM28" s="402"/>
      <c r="EN28" s="402"/>
      <c r="EO28" s="402"/>
      <c r="EP28" s="402"/>
      <c r="EQ28" s="402"/>
      <c r="ER28" s="402"/>
      <c r="ES28" s="402"/>
      <c r="ET28" s="402"/>
      <c r="EU28" s="402"/>
      <c r="EV28" s="402"/>
      <c r="EW28" s="402"/>
      <c r="EX28" s="402"/>
      <c r="EY28" s="402"/>
      <c r="EZ28" s="402"/>
      <c r="FA28" s="402"/>
      <c r="FB28" s="402"/>
      <c r="FC28" s="402"/>
      <c r="FD28" s="402"/>
      <c r="FE28" s="402"/>
      <c r="FF28" s="402"/>
      <c r="FG28" s="402"/>
      <c r="FH28" s="402"/>
      <c r="FI28" s="402"/>
      <c r="FJ28" s="402"/>
      <c r="FK28" s="402"/>
      <c r="FL28" s="402"/>
      <c r="FM28" s="402"/>
      <c r="FN28" s="402"/>
      <c r="FO28" s="402"/>
      <c r="FP28" s="402"/>
      <c r="FQ28" s="402"/>
      <c r="FR28" s="402"/>
      <c r="FS28" s="402"/>
      <c r="FT28" s="402"/>
      <c r="FU28" s="402"/>
      <c r="FV28" s="402"/>
      <c r="FW28" s="402"/>
      <c r="FX28" s="402"/>
      <c r="FY28" s="402"/>
      <c r="FZ28" s="402"/>
      <c r="GA28" s="402"/>
      <c r="GB28" s="402"/>
      <c r="GC28" s="402"/>
      <c r="GD28" s="402"/>
      <c r="GE28" s="402"/>
      <c r="GF28" s="402"/>
      <c r="GG28" s="402"/>
      <c r="GH28" s="402"/>
      <c r="GI28" s="402"/>
      <c r="GJ28" s="402"/>
      <c r="GK28" s="402"/>
      <c r="GL28" s="402"/>
      <c r="GM28" s="402"/>
      <c r="GN28" s="402"/>
      <c r="GO28" s="402"/>
      <c r="GP28" s="402"/>
      <c r="GQ28" s="402"/>
      <c r="GR28" s="402"/>
      <c r="GS28" s="402"/>
      <c r="GT28" s="402"/>
      <c r="GU28" s="402"/>
      <c r="GV28" s="402"/>
      <c r="GW28" s="402"/>
      <c r="GX28" s="402"/>
      <c r="GY28" s="402"/>
      <c r="GZ28" s="402"/>
      <c r="HA28" s="402"/>
      <c r="HB28" s="402"/>
      <c r="HC28" s="402"/>
      <c r="HD28" s="402"/>
      <c r="HE28" s="402"/>
      <c r="HF28" s="402"/>
      <c r="HG28" s="402"/>
      <c r="HH28" s="402"/>
      <c r="HI28" s="402"/>
      <c r="HJ28" s="402"/>
      <c r="HK28" s="402"/>
      <c r="HL28" s="402"/>
      <c r="HM28" s="402"/>
      <c r="HN28" s="402"/>
      <c r="HO28" s="402"/>
      <c r="HP28" s="402"/>
      <c r="HQ28" s="402"/>
      <c r="HR28" s="402"/>
      <c r="HS28" s="402"/>
      <c r="HT28" s="402"/>
      <c r="HU28" s="402"/>
      <c r="HV28" s="402"/>
      <c r="HW28" s="402"/>
      <c r="HX28" s="402"/>
      <c r="HY28" s="402"/>
      <c r="HZ28" s="402"/>
      <c r="IA28" s="402"/>
      <c r="IB28" s="402"/>
      <c r="IC28" s="402"/>
      <c r="ID28" s="402"/>
      <c r="IE28" s="402"/>
      <c r="IF28" s="402"/>
      <c r="IG28" s="402"/>
      <c r="IH28" s="402"/>
      <c r="II28" s="402"/>
      <c r="IJ28" s="402"/>
      <c r="IK28" s="402"/>
      <c r="IL28" s="402"/>
      <c r="IM28" s="402"/>
      <c r="IN28" s="402"/>
      <c r="IO28" s="402"/>
      <c r="IP28" s="402"/>
      <c r="IQ28" s="402"/>
      <c r="IR28" s="402"/>
      <c r="IS28" s="402"/>
      <c r="IT28" s="402"/>
      <c r="IU28" s="402"/>
      <c r="IV28" s="402"/>
    </row>
    <row r="29" spans="1:256" ht="13.5">
      <c r="A29" s="853" t="s">
        <v>411</v>
      </c>
      <c r="B29" s="854"/>
      <c r="C29" s="425">
        <v>19</v>
      </c>
      <c r="D29" s="403"/>
      <c r="E29" s="402"/>
      <c r="F29" s="402"/>
      <c r="G29" s="402"/>
      <c r="H29" s="402"/>
      <c r="I29" s="402"/>
      <c r="J29" s="402"/>
      <c r="K29" s="402"/>
      <c r="L29" s="402"/>
      <c r="M29" s="402"/>
      <c r="N29" s="402"/>
      <c r="O29" s="402"/>
      <c r="P29" s="402"/>
      <c r="Q29" s="402"/>
      <c r="R29" s="402"/>
      <c r="S29" s="402"/>
      <c r="T29" s="402"/>
      <c r="U29" s="402"/>
      <c r="V29" s="402"/>
      <c r="W29" s="402"/>
      <c r="X29" s="402"/>
      <c r="Y29" s="402"/>
      <c r="Z29" s="402"/>
      <c r="AA29" s="402"/>
      <c r="AB29" s="402"/>
      <c r="AC29" s="402"/>
      <c r="AD29" s="402"/>
      <c r="AE29" s="402"/>
      <c r="AF29" s="402"/>
      <c r="AG29" s="402"/>
      <c r="AH29" s="402"/>
      <c r="AI29" s="402"/>
      <c r="AJ29" s="402"/>
      <c r="AK29" s="402"/>
      <c r="AL29" s="402"/>
      <c r="AM29" s="402"/>
      <c r="AN29" s="402"/>
      <c r="AO29" s="402"/>
      <c r="AP29" s="402"/>
      <c r="AQ29" s="402"/>
      <c r="AR29" s="402"/>
      <c r="AS29" s="402"/>
      <c r="AT29" s="402"/>
      <c r="AU29" s="402"/>
      <c r="AV29" s="402"/>
      <c r="AW29" s="402"/>
      <c r="AX29" s="402"/>
      <c r="AY29" s="402"/>
      <c r="AZ29" s="402"/>
      <c r="BA29" s="402"/>
      <c r="BB29" s="402"/>
      <c r="BC29" s="402"/>
      <c r="BD29" s="402"/>
      <c r="BE29" s="402"/>
      <c r="BF29" s="402"/>
      <c r="BG29" s="402"/>
      <c r="BH29" s="402"/>
      <c r="BI29" s="402"/>
      <c r="BJ29" s="402"/>
      <c r="BK29" s="402"/>
      <c r="BL29" s="402"/>
      <c r="BM29" s="402"/>
      <c r="BN29" s="402"/>
      <c r="BO29" s="402"/>
      <c r="BP29" s="402"/>
      <c r="BQ29" s="402"/>
      <c r="BR29" s="402"/>
      <c r="BS29" s="402"/>
      <c r="BT29" s="402"/>
      <c r="BU29" s="402"/>
      <c r="BV29" s="402"/>
      <c r="BW29" s="402"/>
      <c r="BX29" s="402"/>
      <c r="BY29" s="402"/>
      <c r="BZ29" s="402"/>
      <c r="CA29" s="402"/>
      <c r="CB29" s="402"/>
      <c r="CC29" s="402"/>
      <c r="CD29" s="402"/>
      <c r="CE29" s="402"/>
      <c r="CF29" s="402"/>
      <c r="CG29" s="402"/>
      <c r="CH29" s="402"/>
      <c r="CI29" s="402"/>
      <c r="CJ29" s="402"/>
      <c r="CK29" s="402"/>
      <c r="CL29" s="402"/>
      <c r="CM29" s="402"/>
      <c r="CN29" s="402"/>
      <c r="CO29" s="402"/>
      <c r="CP29" s="402"/>
      <c r="CQ29" s="402"/>
      <c r="CR29" s="402"/>
      <c r="CS29" s="402"/>
      <c r="CT29" s="402"/>
      <c r="CU29" s="402"/>
      <c r="CV29" s="402"/>
      <c r="CW29" s="402"/>
      <c r="CX29" s="402"/>
      <c r="CY29" s="402"/>
      <c r="CZ29" s="402"/>
      <c r="DA29" s="402"/>
      <c r="DB29" s="402"/>
      <c r="DC29" s="402"/>
      <c r="DD29" s="402"/>
      <c r="DE29" s="402"/>
      <c r="DF29" s="402"/>
      <c r="DG29" s="402"/>
      <c r="DH29" s="402"/>
      <c r="DI29" s="402"/>
      <c r="DJ29" s="402"/>
      <c r="DK29" s="402"/>
      <c r="DL29" s="402"/>
      <c r="DM29" s="402"/>
      <c r="DN29" s="402"/>
      <c r="DO29" s="402"/>
      <c r="DP29" s="402"/>
      <c r="DQ29" s="402"/>
      <c r="DR29" s="402"/>
      <c r="DS29" s="402"/>
      <c r="DT29" s="402"/>
      <c r="DU29" s="402"/>
      <c r="DV29" s="402"/>
      <c r="DW29" s="402"/>
      <c r="DX29" s="402"/>
      <c r="DY29" s="402"/>
      <c r="DZ29" s="402"/>
      <c r="EA29" s="402"/>
      <c r="EB29" s="402"/>
      <c r="EC29" s="402"/>
      <c r="ED29" s="402"/>
      <c r="EE29" s="402"/>
      <c r="EF29" s="402"/>
      <c r="EG29" s="402"/>
      <c r="EH29" s="402"/>
      <c r="EI29" s="402"/>
      <c r="EJ29" s="402"/>
      <c r="EK29" s="402"/>
      <c r="EL29" s="402"/>
      <c r="EM29" s="402"/>
      <c r="EN29" s="402"/>
      <c r="EO29" s="402"/>
      <c r="EP29" s="402"/>
      <c r="EQ29" s="402"/>
      <c r="ER29" s="402"/>
      <c r="ES29" s="402"/>
      <c r="ET29" s="402"/>
      <c r="EU29" s="402"/>
      <c r="EV29" s="402"/>
      <c r="EW29" s="402"/>
      <c r="EX29" s="402"/>
      <c r="EY29" s="402"/>
      <c r="EZ29" s="402"/>
      <c r="FA29" s="402"/>
      <c r="FB29" s="402"/>
      <c r="FC29" s="402"/>
      <c r="FD29" s="402"/>
      <c r="FE29" s="402"/>
      <c r="FF29" s="402"/>
      <c r="FG29" s="402"/>
      <c r="FH29" s="402"/>
      <c r="FI29" s="402"/>
      <c r="FJ29" s="402"/>
      <c r="FK29" s="402"/>
      <c r="FL29" s="402"/>
      <c r="FM29" s="402"/>
      <c r="FN29" s="402"/>
      <c r="FO29" s="402"/>
      <c r="FP29" s="402"/>
      <c r="FQ29" s="402"/>
      <c r="FR29" s="402"/>
      <c r="FS29" s="402"/>
      <c r="FT29" s="402"/>
      <c r="FU29" s="402"/>
      <c r="FV29" s="402"/>
      <c r="FW29" s="402"/>
      <c r="FX29" s="402"/>
      <c r="FY29" s="402"/>
      <c r="FZ29" s="402"/>
      <c r="GA29" s="402"/>
      <c r="GB29" s="402"/>
      <c r="GC29" s="402"/>
      <c r="GD29" s="402"/>
      <c r="GE29" s="402"/>
      <c r="GF29" s="402"/>
      <c r="GG29" s="402"/>
      <c r="GH29" s="402"/>
      <c r="GI29" s="402"/>
      <c r="GJ29" s="402"/>
      <c r="GK29" s="402"/>
      <c r="GL29" s="402"/>
      <c r="GM29" s="402"/>
      <c r="GN29" s="402"/>
      <c r="GO29" s="402"/>
      <c r="GP29" s="402"/>
      <c r="GQ29" s="402"/>
      <c r="GR29" s="402"/>
      <c r="GS29" s="402"/>
      <c r="GT29" s="402"/>
      <c r="GU29" s="402"/>
      <c r="GV29" s="402"/>
      <c r="GW29" s="402"/>
      <c r="GX29" s="402"/>
      <c r="GY29" s="402"/>
      <c r="GZ29" s="402"/>
      <c r="HA29" s="402"/>
      <c r="HB29" s="402"/>
      <c r="HC29" s="402"/>
      <c r="HD29" s="402"/>
      <c r="HE29" s="402"/>
      <c r="HF29" s="402"/>
      <c r="HG29" s="402"/>
      <c r="HH29" s="402"/>
      <c r="HI29" s="402"/>
      <c r="HJ29" s="402"/>
      <c r="HK29" s="402"/>
      <c r="HL29" s="402"/>
      <c r="HM29" s="402"/>
      <c r="HN29" s="402"/>
      <c r="HO29" s="402"/>
      <c r="HP29" s="402"/>
      <c r="HQ29" s="402"/>
      <c r="HR29" s="402"/>
      <c r="HS29" s="402"/>
      <c r="HT29" s="402"/>
      <c r="HU29" s="402"/>
      <c r="HV29" s="402"/>
      <c r="HW29" s="402"/>
      <c r="HX29" s="402"/>
      <c r="HY29" s="402"/>
      <c r="HZ29" s="402"/>
      <c r="IA29" s="402"/>
      <c r="IB29" s="402"/>
      <c r="IC29" s="402"/>
      <c r="ID29" s="402"/>
      <c r="IE29" s="402"/>
      <c r="IF29" s="402"/>
      <c r="IG29" s="402"/>
      <c r="IH29" s="402"/>
      <c r="II29" s="402"/>
      <c r="IJ29" s="402"/>
      <c r="IK29" s="402"/>
      <c r="IL29" s="402"/>
      <c r="IM29" s="402"/>
      <c r="IN29" s="402"/>
      <c r="IO29" s="402"/>
      <c r="IP29" s="402"/>
      <c r="IQ29" s="402"/>
      <c r="IR29" s="402"/>
      <c r="IS29" s="402"/>
      <c r="IT29" s="402"/>
      <c r="IU29" s="402"/>
      <c r="IV29" s="402"/>
    </row>
    <row r="30" spans="1:256" ht="13.5">
      <c r="A30" s="853" t="s">
        <v>412</v>
      </c>
      <c r="B30" s="854"/>
      <c r="C30" s="425"/>
      <c r="D30" s="403"/>
      <c r="E30" s="402"/>
      <c r="F30" s="402"/>
      <c r="G30" s="402"/>
      <c r="H30" s="402"/>
      <c r="I30" s="402"/>
      <c r="J30" s="402"/>
      <c r="K30" s="402"/>
      <c r="L30" s="402"/>
      <c r="M30" s="402"/>
      <c r="N30" s="402"/>
      <c r="O30" s="402"/>
      <c r="P30" s="402"/>
      <c r="Q30" s="402"/>
      <c r="R30" s="402"/>
      <c r="S30" s="402"/>
      <c r="T30" s="402"/>
      <c r="U30" s="402"/>
      <c r="V30" s="402"/>
      <c r="W30" s="402"/>
      <c r="X30" s="402"/>
      <c r="Y30" s="402"/>
      <c r="Z30" s="402"/>
      <c r="AA30" s="402"/>
      <c r="AB30" s="402"/>
      <c r="AC30" s="402"/>
      <c r="AD30" s="402"/>
      <c r="AE30" s="402"/>
      <c r="AF30" s="402"/>
      <c r="AG30" s="402"/>
      <c r="AH30" s="402"/>
      <c r="AI30" s="402"/>
      <c r="AJ30" s="402"/>
      <c r="AK30" s="402"/>
      <c r="AL30" s="402"/>
      <c r="AM30" s="402"/>
      <c r="AN30" s="402"/>
      <c r="AO30" s="402"/>
      <c r="AP30" s="402"/>
      <c r="AQ30" s="402"/>
      <c r="AR30" s="402"/>
      <c r="AS30" s="402"/>
      <c r="AT30" s="402"/>
      <c r="AU30" s="402"/>
      <c r="AV30" s="402"/>
      <c r="AW30" s="402"/>
      <c r="AX30" s="402"/>
      <c r="AY30" s="402"/>
      <c r="AZ30" s="402"/>
      <c r="BA30" s="402"/>
      <c r="BB30" s="402"/>
      <c r="BC30" s="402"/>
      <c r="BD30" s="402"/>
      <c r="BE30" s="402"/>
      <c r="BF30" s="402"/>
      <c r="BG30" s="402"/>
      <c r="BH30" s="402"/>
      <c r="BI30" s="402"/>
      <c r="BJ30" s="402"/>
      <c r="BK30" s="402"/>
      <c r="BL30" s="402"/>
      <c r="BM30" s="402"/>
      <c r="BN30" s="402"/>
      <c r="BO30" s="402"/>
      <c r="BP30" s="402"/>
      <c r="BQ30" s="402"/>
      <c r="BR30" s="402"/>
      <c r="BS30" s="402"/>
      <c r="BT30" s="402"/>
      <c r="BU30" s="402"/>
      <c r="BV30" s="402"/>
      <c r="BW30" s="402"/>
      <c r="BX30" s="402"/>
      <c r="BY30" s="402"/>
      <c r="BZ30" s="402"/>
      <c r="CA30" s="402"/>
      <c r="CB30" s="402"/>
      <c r="CC30" s="402"/>
      <c r="CD30" s="402"/>
      <c r="CE30" s="402"/>
      <c r="CF30" s="402"/>
      <c r="CG30" s="402"/>
      <c r="CH30" s="402"/>
      <c r="CI30" s="402"/>
      <c r="CJ30" s="402"/>
      <c r="CK30" s="402"/>
      <c r="CL30" s="402"/>
      <c r="CM30" s="402"/>
      <c r="CN30" s="402"/>
      <c r="CO30" s="402"/>
      <c r="CP30" s="402"/>
      <c r="CQ30" s="402"/>
      <c r="CR30" s="402"/>
      <c r="CS30" s="402"/>
      <c r="CT30" s="402"/>
      <c r="CU30" s="402"/>
      <c r="CV30" s="402"/>
      <c r="CW30" s="402"/>
      <c r="CX30" s="402"/>
      <c r="CY30" s="402"/>
      <c r="CZ30" s="402"/>
      <c r="DA30" s="402"/>
      <c r="DB30" s="402"/>
      <c r="DC30" s="402"/>
      <c r="DD30" s="402"/>
      <c r="DE30" s="402"/>
      <c r="DF30" s="402"/>
      <c r="DG30" s="402"/>
      <c r="DH30" s="402"/>
      <c r="DI30" s="402"/>
      <c r="DJ30" s="402"/>
      <c r="DK30" s="402"/>
      <c r="DL30" s="402"/>
      <c r="DM30" s="402"/>
      <c r="DN30" s="402"/>
      <c r="DO30" s="402"/>
      <c r="DP30" s="402"/>
      <c r="DQ30" s="402"/>
      <c r="DR30" s="402"/>
      <c r="DS30" s="402"/>
      <c r="DT30" s="402"/>
      <c r="DU30" s="402"/>
      <c r="DV30" s="402"/>
      <c r="DW30" s="402"/>
      <c r="DX30" s="402"/>
      <c r="DY30" s="402"/>
      <c r="DZ30" s="402"/>
      <c r="EA30" s="402"/>
      <c r="EB30" s="402"/>
      <c r="EC30" s="402"/>
      <c r="ED30" s="402"/>
      <c r="EE30" s="402"/>
      <c r="EF30" s="402"/>
      <c r="EG30" s="402"/>
      <c r="EH30" s="402"/>
      <c r="EI30" s="402"/>
      <c r="EJ30" s="402"/>
      <c r="EK30" s="402"/>
      <c r="EL30" s="402"/>
      <c r="EM30" s="402"/>
      <c r="EN30" s="402"/>
      <c r="EO30" s="402"/>
      <c r="EP30" s="402"/>
      <c r="EQ30" s="402"/>
      <c r="ER30" s="402"/>
      <c r="ES30" s="402"/>
      <c r="ET30" s="402"/>
      <c r="EU30" s="402"/>
      <c r="EV30" s="402"/>
      <c r="EW30" s="402"/>
      <c r="EX30" s="402"/>
      <c r="EY30" s="402"/>
      <c r="EZ30" s="402"/>
      <c r="FA30" s="402"/>
      <c r="FB30" s="402"/>
      <c r="FC30" s="402"/>
      <c r="FD30" s="402"/>
      <c r="FE30" s="402"/>
      <c r="FF30" s="402"/>
      <c r="FG30" s="402"/>
      <c r="FH30" s="402"/>
      <c r="FI30" s="402"/>
      <c r="FJ30" s="402"/>
      <c r="FK30" s="402"/>
      <c r="FL30" s="402"/>
      <c r="FM30" s="402"/>
      <c r="FN30" s="402"/>
      <c r="FO30" s="402"/>
      <c r="FP30" s="402"/>
      <c r="FQ30" s="402"/>
      <c r="FR30" s="402"/>
      <c r="FS30" s="402"/>
      <c r="FT30" s="402"/>
      <c r="FU30" s="402"/>
      <c r="FV30" s="402"/>
      <c r="FW30" s="402"/>
      <c r="FX30" s="402"/>
      <c r="FY30" s="402"/>
      <c r="FZ30" s="402"/>
      <c r="GA30" s="402"/>
      <c r="GB30" s="402"/>
      <c r="GC30" s="402"/>
      <c r="GD30" s="402"/>
      <c r="GE30" s="402"/>
      <c r="GF30" s="402"/>
      <c r="GG30" s="402"/>
      <c r="GH30" s="402"/>
      <c r="GI30" s="402"/>
      <c r="GJ30" s="402"/>
      <c r="GK30" s="402"/>
      <c r="GL30" s="402"/>
      <c r="GM30" s="402"/>
      <c r="GN30" s="402"/>
      <c r="GO30" s="402"/>
      <c r="GP30" s="402"/>
      <c r="GQ30" s="402"/>
      <c r="GR30" s="402"/>
      <c r="GS30" s="402"/>
      <c r="GT30" s="402"/>
      <c r="GU30" s="402"/>
      <c r="GV30" s="402"/>
      <c r="GW30" s="402"/>
      <c r="GX30" s="402"/>
      <c r="GY30" s="402"/>
      <c r="GZ30" s="402"/>
      <c r="HA30" s="402"/>
      <c r="HB30" s="402"/>
      <c r="HC30" s="402"/>
      <c r="HD30" s="402"/>
      <c r="HE30" s="402"/>
      <c r="HF30" s="402"/>
      <c r="HG30" s="402"/>
      <c r="HH30" s="402"/>
      <c r="HI30" s="402"/>
      <c r="HJ30" s="402"/>
      <c r="HK30" s="402"/>
      <c r="HL30" s="402"/>
      <c r="HM30" s="402"/>
      <c r="HN30" s="402"/>
      <c r="HO30" s="402"/>
      <c r="HP30" s="402"/>
      <c r="HQ30" s="402"/>
      <c r="HR30" s="402"/>
      <c r="HS30" s="402"/>
      <c r="HT30" s="402"/>
      <c r="HU30" s="402"/>
      <c r="HV30" s="402"/>
      <c r="HW30" s="402"/>
      <c r="HX30" s="402"/>
      <c r="HY30" s="402"/>
      <c r="HZ30" s="402"/>
      <c r="IA30" s="402"/>
      <c r="IB30" s="402"/>
      <c r="IC30" s="402"/>
      <c r="ID30" s="402"/>
      <c r="IE30" s="402"/>
      <c r="IF30" s="402"/>
      <c r="IG30" s="402"/>
      <c r="IH30" s="402"/>
      <c r="II30" s="402"/>
      <c r="IJ30" s="402"/>
      <c r="IK30" s="402"/>
      <c r="IL30" s="402"/>
      <c r="IM30" s="402"/>
      <c r="IN30" s="402"/>
      <c r="IO30" s="402"/>
      <c r="IP30" s="402"/>
      <c r="IQ30" s="402"/>
      <c r="IR30" s="402"/>
      <c r="IS30" s="402"/>
      <c r="IT30" s="402"/>
      <c r="IU30" s="402"/>
      <c r="IV30" s="402"/>
    </row>
    <row r="31" spans="1:256" ht="13.5">
      <c r="A31" s="847" t="s">
        <v>413</v>
      </c>
      <c r="B31" s="855"/>
      <c r="C31" s="425">
        <v>20</v>
      </c>
      <c r="D31" s="426"/>
      <c r="E31" s="402"/>
      <c r="F31" s="402"/>
      <c r="G31" s="402"/>
      <c r="H31" s="402"/>
      <c r="I31" s="402"/>
      <c r="J31" s="402"/>
      <c r="K31" s="402"/>
      <c r="L31" s="402"/>
      <c r="M31" s="402"/>
      <c r="N31" s="402"/>
      <c r="O31" s="402"/>
      <c r="P31" s="402"/>
      <c r="Q31" s="402"/>
      <c r="R31" s="402"/>
      <c r="S31" s="402"/>
      <c r="T31" s="402"/>
      <c r="U31" s="402"/>
      <c r="V31" s="402"/>
      <c r="W31" s="402"/>
      <c r="X31" s="402"/>
      <c r="Y31" s="402"/>
      <c r="Z31" s="402"/>
      <c r="AA31" s="402"/>
      <c r="AB31" s="402"/>
      <c r="AC31" s="402"/>
      <c r="AD31" s="402"/>
      <c r="AE31" s="402"/>
      <c r="AF31" s="402"/>
      <c r="AG31" s="402"/>
      <c r="AH31" s="402"/>
      <c r="AI31" s="402"/>
      <c r="AJ31" s="402"/>
      <c r="AK31" s="402"/>
      <c r="AL31" s="402"/>
      <c r="AM31" s="402"/>
      <c r="AN31" s="402"/>
      <c r="AO31" s="402"/>
      <c r="AP31" s="402"/>
      <c r="AQ31" s="402"/>
      <c r="AR31" s="402"/>
      <c r="AS31" s="402"/>
      <c r="AT31" s="402"/>
      <c r="AU31" s="402"/>
      <c r="AV31" s="402"/>
      <c r="AW31" s="402"/>
      <c r="AX31" s="402"/>
      <c r="AY31" s="402"/>
      <c r="AZ31" s="402"/>
      <c r="BA31" s="402"/>
      <c r="BB31" s="402"/>
      <c r="BC31" s="402"/>
      <c r="BD31" s="402"/>
      <c r="BE31" s="402"/>
      <c r="BF31" s="402"/>
      <c r="BG31" s="402"/>
      <c r="BH31" s="402"/>
      <c r="BI31" s="402"/>
      <c r="BJ31" s="402"/>
      <c r="BK31" s="402"/>
      <c r="BL31" s="402"/>
      <c r="BM31" s="402"/>
      <c r="BN31" s="402"/>
      <c r="BO31" s="402"/>
      <c r="BP31" s="402"/>
      <c r="BQ31" s="402"/>
      <c r="BR31" s="402"/>
      <c r="BS31" s="402"/>
      <c r="BT31" s="402"/>
      <c r="BU31" s="402"/>
      <c r="BV31" s="402"/>
      <c r="BW31" s="402"/>
      <c r="BX31" s="402"/>
      <c r="BY31" s="402"/>
      <c r="BZ31" s="402"/>
      <c r="CA31" s="402"/>
      <c r="CB31" s="402"/>
      <c r="CC31" s="402"/>
      <c r="CD31" s="402"/>
      <c r="CE31" s="402"/>
      <c r="CF31" s="402"/>
      <c r="CG31" s="402"/>
      <c r="CH31" s="402"/>
      <c r="CI31" s="402"/>
      <c r="CJ31" s="402"/>
      <c r="CK31" s="402"/>
      <c r="CL31" s="402"/>
      <c r="CM31" s="402"/>
      <c r="CN31" s="402"/>
      <c r="CO31" s="402"/>
      <c r="CP31" s="402"/>
      <c r="CQ31" s="402"/>
      <c r="CR31" s="402"/>
      <c r="CS31" s="402"/>
      <c r="CT31" s="402"/>
      <c r="CU31" s="402"/>
      <c r="CV31" s="402"/>
      <c r="CW31" s="402"/>
      <c r="CX31" s="402"/>
      <c r="CY31" s="402"/>
      <c r="CZ31" s="402"/>
      <c r="DA31" s="402"/>
      <c r="DB31" s="402"/>
      <c r="DC31" s="402"/>
      <c r="DD31" s="402"/>
      <c r="DE31" s="402"/>
      <c r="DF31" s="402"/>
      <c r="DG31" s="402"/>
      <c r="DH31" s="402"/>
      <c r="DI31" s="402"/>
      <c r="DJ31" s="402"/>
      <c r="DK31" s="402"/>
      <c r="DL31" s="402"/>
      <c r="DM31" s="402"/>
      <c r="DN31" s="402"/>
      <c r="DO31" s="402"/>
      <c r="DP31" s="402"/>
      <c r="DQ31" s="402"/>
      <c r="DR31" s="402"/>
      <c r="DS31" s="402"/>
      <c r="DT31" s="402"/>
      <c r="DU31" s="402"/>
      <c r="DV31" s="402"/>
      <c r="DW31" s="402"/>
      <c r="DX31" s="402"/>
      <c r="DY31" s="402"/>
      <c r="DZ31" s="402"/>
      <c r="EA31" s="402"/>
      <c r="EB31" s="402"/>
      <c r="EC31" s="402"/>
      <c r="ED31" s="402"/>
      <c r="EE31" s="402"/>
      <c r="EF31" s="402"/>
      <c r="EG31" s="402"/>
      <c r="EH31" s="402"/>
      <c r="EI31" s="402"/>
      <c r="EJ31" s="402"/>
      <c r="EK31" s="402"/>
      <c r="EL31" s="402"/>
      <c r="EM31" s="402"/>
      <c r="EN31" s="402"/>
      <c r="EO31" s="402"/>
      <c r="EP31" s="402"/>
      <c r="EQ31" s="402"/>
      <c r="ER31" s="402"/>
      <c r="ES31" s="402"/>
      <c r="ET31" s="402"/>
      <c r="EU31" s="402"/>
      <c r="EV31" s="402"/>
      <c r="EW31" s="402"/>
      <c r="EX31" s="402"/>
      <c r="EY31" s="402"/>
      <c r="EZ31" s="402"/>
      <c r="FA31" s="402"/>
      <c r="FB31" s="402"/>
      <c r="FC31" s="402"/>
      <c r="FD31" s="402"/>
      <c r="FE31" s="402"/>
      <c r="FF31" s="402"/>
      <c r="FG31" s="402"/>
      <c r="FH31" s="402"/>
      <c r="FI31" s="402"/>
      <c r="FJ31" s="402"/>
      <c r="FK31" s="402"/>
      <c r="FL31" s="402"/>
      <c r="FM31" s="402"/>
      <c r="FN31" s="402"/>
      <c r="FO31" s="402"/>
      <c r="FP31" s="402"/>
      <c r="FQ31" s="402"/>
      <c r="FR31" s="402"/>
      <c r="FS31" s="402"/>
      <c r="FT31" s="402"/>
      <c r="FU31" s="402"/>
      <c r="FV31" s="402"/>
      <c r="FW31" s="402"/>
      <c r="FX31" s="402"/>
      <c r="FY31" s="402"/>
      <c r="FZ31" s="402"/>
      <c r="GA31" s="402"/>
      <c r="GB31" s="402"/>
      <c r="GC31" s="402"/>
      <c r="GD31" s="402"/>
      <c r="GE31" s="402"/>
      <c r="GF31" s="402"/>
      <c r="GG31" s="402"/>
      <c r="GH31" s="402"/>
      <c r="GI31" s="402"/>
      <c r="GJ31" s="402"/>
      <c r="GK31" s="402"/>
      <c r="GL31" s="402"/>
      <c r="GM31" s="402"/>
      <c r="GN31" s="402"/>
      <c r="GO31" s="402"/>
      <c r="GP31" s="402"/>
      <c r="GQ31" s="402"/>
      <c r="GR31" s="402"/>
      <c r="GS31" s="402"/>
      <c r="GT31" s="402"/>
      <c r="GU31" s="402"/>
      <c r="GV31" s="402"/>
      <c r="GW31" s="402"/>
      <c r="GX31" s="402"/>
      <c r="GY31" s="402"/>
      <c r="GZ31" s="402"/>
      <c r="HA31" s="402"/>
      <c r="HB31" s="402"/>
      <c r="HC31" s="402"/>
      <c r="HD31" s="402"/>
      <c r="HE31" s="402"/>
      <c r="HF31" s="402"/>
      <c r="HG31" s="402"/>
      <c r="HH31" s="402"/>
      <c r="HI31" s="402"/>
      <c r="HJ31" s="402"/>
      <c r="HK31" s="402"/>
      <c r="HL31" s="402"/>
      <c r="HM31" s="402"/>
      <c r="HN31" s="402"/>
      <c r="HO31" s="402"/>
      <c r="HP31" s="402"/>
      <c r="HQ31" s="402"/>
      <c r="HR31" s="402"/>
      <c r="HS31" s="402"/>
      <c r="HT31" s="402"/>
      <c r="HU31" s="402"/>
      <c r="HV31" s="402"/>
      <c r="HW31" s="402"/>
      <c r="HX31" s="402"/>
      <c r="HY31" s="402"/>
      <c r="HZ31" s="402"/>
      <c r="IA31" s="402"/>
      <c r="IB31" s="402"/>
      <c r="IC31" s="402"/>
      <c r="ID31" s="402"/>
      <c r="IE31" s="402"/>
      <c r="IF31" s="402"/>
      <c r="IG31" s="402"/>
      <c r="IH31" s="402"/>
      <c r="II31" s="402"/>
      <c r="IJ31" s="402"/>
      <c r="IK31" s="402"/>
      <c r="IL31" s="402"/>
      <c r="IM31" s="402"/>
      <c r="IN31" s="402"/>
      <c r="IO31" s="402"/>
      <c r="IP31" s="402"/>
      <c r="IQ31" s="402"/>
      <c r="IR31" s="402"/>
      <c r="IS31" s="402"/>
      <c r="IT31" s="402"/>
      <c r="IU31" s="402"/>
      <c r="IV31" s="402"/>
    </row>
    <row r="32" spans="1:256" ht="13.5">
      <c r="A32" s="847" t="s">
        <v>414</v>
      </c>
      <c r="B32" s="855"/>
      <c r="C32" s="425">
        <v>21</v>
      </c>
      <c r="D32" s="426"/>
      <c r="E32" s="402"/>
      <c r="F32" s="402"/>
      <c r="G32" s="402"/>
      <c r="H32" s="402"/>
      <c r="I32" s="402"/>
      <c r="J32" s="402"/>
      <c r="K32" s="402"/>
      <c r="L32" s="402"/>
      <c r="M32" s="402"/>
      <c r="N32" s="402"/>
      <c r="O32" s="402"/>
      <c r="P32" s="402"/>
      <c r="Q32" s="402"/>
      <c r="R32" s="402"/>
      <c r="S32" s="402"/>
      <c r="T32" s="402"/>
      <c r="U32" s="402"/>
      <c r="V32" s="402"/>
      <c r="W32" s="402"/>
      <c r="X32" s="402"/>
      <c r="Y32" s="402"/>
      <c r="Z32" s="402"/>
      <c r="AA32" s="402"/>
      <c r="AB32" s="402"/>
      <c r="AC32" s="402"/>
      <c r="AD32" s="402"/>
      <c r="AE32" s="402"/>
      <c r="AF32" s="402"/>
      <c r="AG32" s="402"/>
      <c r="AH32" s="402"/>
      <c r="AI32" s="402"/>
      <c r="AJ32" s="402"/>
      <c r="AK32" s="402"/>
      <c r="AL32" s="402"/>
      <c r="AM32" s="402"/>
      <c r="AN32" s="402"/>
      <c r="AO32" s="402"/>
      <c r="AP32" s="402"/>
      <c r="AQ32" s="402"/>
      <c r="AR32" s="402"/>
      <c r="AS32" s="402"/>
      <c r="AT32" s="402"/>
      <c r="AU32" s="402"/>
      <c r="AV32" s="402"/>
      <c r="AW32" s="402"/>
      <c r="AX32" s="402"/>
      <c r="AY32" s="402"/>
      <c r="AZ32" s="402"/>
      <c r="BA32" s="402"/>
      <c r="BB32" s="402"/>
      <c r="BC32" s="402"/>
      <c r="BD32" s="402"/>
      <c r="BE32" s="402"/>
      <c r="BF32" s="402"/>
      <c r="BG32" s="402"/>
      <c r="BH32" s="402"/>
      <c r="BI32" s="402"/>
      <c r="BJ32" s="402"/>
      <c r="BK32" s="402"/>
      <c r="BL32" s="402"/>
      <c r="BM32" s="402"/>
      <c r="BN32" s="402"/>
      <c r="BO32" s="402"/>
      <c r="BP32" s="402"/>
      <c r="BQ32" s="402"/>
      <c r="BR32" s="402"/>
      <c r="BS32" s="402"/>
      <c r="BT32" s="402"/>
      <c r="BU32" s="402"/>
      <c r="BV32" s="402"/>
      <c r="BW32" s="402"/>
      <c r="BX32" s="402"/>
      <c r="BY32" s="402"/>
      <c r="BZ32" s="402"/>
      <c r="CA32" s="402"/>
      <c r="CB32" s="402"/>
      <c r="CC32" s="402"/>
      <c r="CD32" s="402"/>
      <c r="CE32" s="402"/>
      <c r="CF32" s="402"/>
      <c r="CG32" s="402"/>
      <c r="CH32" s="402"/>
      <c r="CI32" s="402"/>
      <c r="CJ32" s="402"/>
      <c r="CK32" s="402"/>
      <c r="CL32" s="402"/>
      <c r="CM32" s="402"/>
      <c r="CN32" s="402"/>
      <c r="CO32" s="402"/>
      <c r="CP32" s="402"/>
      <c r="CQ32" s="402"/>
      <c r="CR32" s="402"/>
      <c r="CS32" s="402"/>
      <c r="CT32" s="402"/>
      <c r="CU32" s="402"/>
      <c r="CV32" s="402"/>
      <c r="CW32" s="402"/>
      <c r="CX32" s="402"/>
      <c r="CY32" s="402"/>
      <c r="CZ32" s="402"/>
      <c r="DA32" s="402"/>
      <c r="DB32" s="402"/>
      <c r="DC32" s="402"/>
      <c r="DD32" s="402"/>
      <c r="DE32" s="402"/>
      <c r="DF32" s="402"/>
      <c r="DG32" s="402"/>
      <c r="DH32" s="402"/>
      <c r="DI32" s="402"/>
      <c r="DJ32" s="402"/>
      <c r="DK32" s="402"/>
      <c r="DL32" s="402"/>
      <c r="DM32" s="402"/>
      <c r="DN32" s="402"/>
      <c r="DO32" s="402"/>
      <c r="DP32" s="402"/>
      <c r="DQ32" s="402"/>
      <c r="DR32" s="402"/>
      <c r="DS32" s="402"/>
      <c r="DT32" s="402"/>
      <c r="DU32" s="402"/>
      <c r="DV32" s="402"/>
      <c r="DW32" s="402"/>
      <c r="DX32" s="402"/>
      <c r="DY32" s="402"/>
      <c r="DZ32" s="402"/>
      <c r="EA32" s="402"/>
      <c r="EB32" s="402"/>
      <c r="EC32" s="402"/>
      <c r="ED32" s="402"/>
      <c r="EE32" s="402"/>
      <c r="EF32" s="402"/>
      <c r="EG32" s="402"/>
      <c r="EH32" s="402"/>
      <c r="EI32" s="402"/>
      <c r="EJ32" s="402"/>
      <c r="EK32" s="402"/>
      <c r="EL32" s="402"/>
      <c r="EM32" s="402"/>
      <c r="EN32" s="402"/>
      <c r="EO32" s="402"/>
      <c r="EP32" s="402"/>
      <c r="EQ32" s="402"/>
      <c r="ER32" s="402"/>
      <c r="ES32" s="402"/>
      <c r="ET32" s="402"/>
      <c r="EU32" s="402"/>
      <c r="EV32" s="402"/>
      <c r="EW32" s="402"/>
      <c r="EX32" s="402"/>
      <c r="EY32" s="402"/>
      <c r="EZ32" s="402"/>
      <c r="FA32" s="402"/>
      <c r="FB32" s="402"/>
      <c r="FC32" s="402"/>
      <c r="FD32" s="402"/>
      <c r="FE32" s="402"/>
      <c r="FF32" s="402"/>
      <c r="FG32" s="402"/>
      <c r="FH32" s="402"/>
      <c r="FI32" s="402"/>
      <c r="FJ32" s="402"/>
      <c r="FK32" s="402"/>
      <c r="FL32" s="402"/>
      <c r="FM32" s="402"/>
      <c r="FN32" s="402"/>
      <c r="FO32" s="402"/>
      <c r="FP32" s="402"/>
      <c r="FQ32" s="402"/>
      <c r="FR32" s="402"/>
      <c r="FS32" s="402"/>
      <c r="FT32" s="402"/>
      <c r="FU32" s="402"/>
      <c r="FV32" s="402"/>
      <c r="FW32" s="402"/>
      <c r="FX32" s="402"/>
      <c r="FY32" s="402"/>
      <c r="FZ32" s="402"/>
      <c r="GA32" s="402"/>
      <c r="GB32" s="402"/>
      <c r="GC32" s="402"/>
      <c r="GD32" s="402"/>
      <c r="GE32" s="402"/>
      <c r="GF32" s="402"/>
      <c r="GG32" s="402"/>
      <c r="GH32" s="402"/>
      <c r="GI32" s="402"/>
      <c r="GJ32" s="402"/>
      <c r="GK32" s="402"/>
      <c r="GL32" s="402"/>
      <c r="GM32" s="402"/>
      <c r="GN32" s="402"/>
      <c r="GO32" s="402"/>
      <c r="GP32" s="402"/>
      <c r="GQ32" s="402"/>
      <c r="GR32" s="402"/>
      <c r="GS32" s="402"/>
      <c r="GT32" s="402"/>
      <c r="GU32" s="402"/>
      <c r="GV32" s="402"/>
      <c r="GW32" s="402"/>
      <c r="GX32" s="402"/>
      <c r="GY32" s="402"/>
      <c r="GZ32" s="402"/>
      <c r="HA32" s="402"/>
      <c r="HB32" s="402"/>
      <c r="HC32" s="402"/>
      <c r="HD32" s="402"/>
      <c r="HE32" s="402"/>
      <c r="HF32" s="402"/>
      <c r="HG32" s="402"/>
      <c r="HH32" s="402"/>
      <c r="HI32" s="402"/>
      <c r="HJ32" s="402"/>
      <c r="HK32" s="402"/>
      <c r="HL32" s="402"/>
      <c r="HM32" s="402"/>
      <c r="HN32" s="402"/>
      <c r="HO32" s="402"/>
      <c r="HP32" s="402"/>
      <c r="HQ32" s="402"/>
      <c r="HR32" s="402"/>
      <c r="HS32" s="402"/>
      <c r="HT32" s="402"/>
      <c r="HU32" s="402"/>
      <c r="HV32" s="402"/>
      <c r="HW32" s="402"/>
      <c r="HX32" s="402"/>
      <c r="HY32" s="402"/>
      <c r="HZ32" s="402"/>
      <c r="IA32" s="402"/>
      <c r="IB32" s="402"/>
      <c r="IC32" s="402"/>
      <c r="ID32" s="402"/>
      <c r="IE32" s="402"/>
      <c r="IF32" s="402"/>
      <c r="IG32" s="402"/>
      <c r="IH32" s="402"/>
      <c r="II32" s="402"/>
      <c r="IJ32" s="402"/>
      <c r="IK32" s="402"/>
      <c r="IL32" s="402"/>
      <c r="IM32" s="402"/>
      <c r="IN32" s="402"/>
      <c r="IO32" s="402"/>
      <c r="IP32" s="402"/>
      <c r="IQ32" s="402"/>
      <c r="IR32" s="402"/>
      <c r="IS32" s="402"/>
      <c r="IT32" s="402"/>
      <c r="IU32" s="402"/>
      <c r="IV32" s="402"/>
    </row>
    <row r="33" spans="1:256" ht="13.5">
      <c r="A33" s="847" t="s">
        <v>415</v>
      </c>
      <c r="B33" s="855"/>
      <c r="C33" s="424">
        <v>22</v>
      </c>
      <c r="D33" s="426"/>
      <c r="E33" s="402"/>
      <c r="F33" s="402"/>
      <c r="G33" s="402"/>
      <c r="H33" s="402"/>
      <c r="I33" s="402"/>
      <c r="J33" s="402"/>
      <c r="K33" s="402"/>
      <c r="L33" s="402"/>
      <c r="M33" s="402"/>
      <c r="N33" s="402"/>
      <c r="O33" s="402"/>
      <c r="P33" s="402"/>
      <c r="Q33" s="402"/>
      <c r="R33" s="402"/>
      <c r="S33" s="402"/>
      <c r="T33" s="402"/>
      <c r="U33" s="402"/>
      <c r="V33" s="402"/>
      <c r="W33" s="402"/>
      <c r="X33" s="402"/>
      <c r="Y33" s="402"/>
      <c r="Z33" s="402"/>
      <c r="AA33" s="402"/>
      <c r="AB33" s="402"/>
      <c r="AC33" s="402"/>
      <c r="AD33" s="402"/>
      <c r="AE33" s="402"/>
      <c r="AF33" s="402"/>
      <c r="AG33" s="402"/>
      <c r="AH33" s="402"/>
      <c r="AI33" s="402"/>
      <c r="AJ33" s="402"/>
      <c r="AK33" s="402"/>
      <c r="AL33" s="402"/>
      <c r="AM33" s="402"/>
      <c r="AN33" s="402"/>
      <c r="AO33" s="402"/>
      <c r="AP33" s="402"/>
      <c r="AQ33" s="402"/>
      <c r="AR33" s="402"/>
      <c r="AS33" s="402"/>
      <c r="AT33" s="402"/>
      <c r="AU33" s="402"/>
      <c r="AV33" s="402"/>
      <c r="AW33" s="402"/>
      <c r="AX33" s="402"/>
      <c r="AY33" s="402"/>
      <c r="AZ33" s="402"/>
      <c r="BA33" s="402"/>
      <c r="BB33" s="402"/>
      <c r="BC33" s="402"/>
      <c r="BD33" s="402"/>
      <c r="BE33" s="402"/>
      <c r="BF33" s="402"/>
      <c r="BG33" s="402"/>
      <c r="BH33" s="402"/>
      <c r="BI33" s="402"/>
      <c r="BJ33" s="402"/>
      <c r="BK33" s="402"/>
      <c r="BL33" s="402"/>
      <c r="BM33" s="402"/>
      <c r="BN33" s="402"/>
      <c r="BO33" s="402"/>
      <c r="BP33" s="402"/>
      <c r="BQ33" s="402"/>
      <c r="BR33" s="402"/>
      <c r="BS33" s="402"/>
      <c r="BT33" s="402"/>
      <c r="BU33" s="402"/>
      <c r="BV33" s="402"/>
      <c r="BW33" s="402"/>
      <c r="BX33" s="402"/>
      <c r="BY33" s="402"/>
      <c r="BZ33" s="402"/>
      <c r="CA33" s="402"/>
      <c r="CB33" s="402"/>
      <c r="CC33" s="402"/>
      <c r="CD33" s="402"/>
      <c r="CE33" s="402"/>
      <c r="CF33" s="402"/>
      <c r="CG33" s="402"/>
      <c r="CH33" s="402"/>
      <c r="CI33" s="402"/>
      <c r="CJ33" s="402"/>
      <c r="CK33" s="402"/>
      <c r="CL33" s="402"/>
      <c r="CM33" s="402"/>
      <c r="CN33" s="402"/>
      <c r="CO33" s="402"/>
      <c r="CP33" s="402"/>
      <c r="CQ33" s="402"/>
      <c r="CR33" s="402"/>
      <c r="CS33" s="402"/>
      <c r="CT33" s="402"/>
      <c r="CU33" s="402"/>
      <c r="CV33" s="402"/>
      <c r="CW33" s="402"/>
      <c r="CX33" s="402"/>
      <c r="CY33" s="402"/>
      <c r="CZ33" s="402"/>
      <c r="DA33" s="402"/>
      <c r="DB33" s="402"/>
      <c r="DC33" s="402"/>
      <c r="DD33" s="402"/>
      <c r="DE33" s="402"/>
      <c r="DF33" s="402"/>
      <c r="DG33" s="402"/>
      <c r="DH33" s="402"/>
      <c r="DI33" s="402"/>
      <c r="DJ33" s="402"/>
      <c r="DK33" s="402"/>
      <c r="DL33" s="402"/>
      <c r="DM33" s="402"/>
      <c r="DN33" s="402"/>
      <c r="DO33" s="402"/>
      <c r="DP33" s="402"/>
      <c r="DQ33" s="402"/>
      <c r="DR33" s="402"/>
      <c r="DS33" s="402"/>
      <c r="DT33" s="402"/>
      <c r="DU33" s="402"/>
      <c r="DV33" s="402"/>
      <c r="DW33" s="402"/>
      <c r="DX33" s="402"/>
      <c r="DY33" s="402"/>
      <c r="DZ33" s="402"/>
      <c r="EA33" s="402"/>
      <c r="EB33" s="402"/>
      <c r="EC33" s="402"/>
      <c r="ED33" s="402"/>
      <c r="EE33" s="402"/>
      <c r="EF33" s="402"/>
      <c r="EG33" s="402"/>
      <c r="EH33" s="402"/>
      <c r="EI33" s="402"/>
      <c r="EJ33" s="402"/>
      <c r="EK33" s="402"/>
      <c r="EL33" s="402"/>
      <c r="EM33" s="402"/>
      <c r="EN33" s="402"/>
      <c r="EO33" s="402"/>
      <c r="EP33" s="402"/>
      <c r="EQ33" s="402"/>
      <c r="ER33" s="402"/>
      <c r="ES33" s="402"/>
      <c r="ET33" s="402"/>
      <c r="EU33" s="402"/>
      <c r="EV33" s="402"/>
      <c r="EW33" s="402"/>
      <c r="EX33" s="402"/>
      <c r="EY33" s="402"/>
      <c r="EZ33" s="402"/>
      <c r="FA33" s="402"/>
      <c r="FB33" s="402"/>
      <c r="FC33" s="402"/>
      <c r="FD33" s="402"/>
      <c r="FE33" s="402"/>
      <c r="FF33" s="402"/>
      <c r="FG33" s="402"/>
      <c r="FH33" s="402"/>
      <c r="FI33" s="402"/>
      <c r="FJ33" s="402"/>
      <c r="FK33" s="402"/>
      <c r="FL33" s="402"/>
      <c r="FM33" s="402"/>
      <c r="FN33" s="402"/>
      <c r="FO33" s="402"/>
      <c r="FP33" s="402"/>
      <c r="FQ33" s="402"/>
      <c r="FR33" s="402"/>
      <c r="FS33" s="402"/>
      <c r="FT33" s="402"/>
      <c r="FU33" s="402"/>
      <c r="FV33" s="402"/>
      <c r="FW33" s="402"/>
      <c r="FX33" s="402"/>
      <c r="FY33" s="402"/>
      <c r="FZ33" s="402"/>
      <c r="GA33" s="402"/>
      <c r="GB33" s="402"/>
      <c r="GC33" s="402"/>
      <c r="GD33" s="402"/>
      <c r="GE33" s="402"/>
      <c r="GF33" s="402"/>
      <c r="GG33" s="402"/>
      <c r="GH33" s="402"/>
      <c r="GI33" s="402"/>
      <c r="GJ33" s="402"/>
      <c r="GK33" s="402"/>
      <c r="GL33" s="402"/>
      <c r="GM33" s="402"/>
      <c r="GN33" s="402"/>
      <c r="GO33" s="402"/>
      <c r="GP33" s="402"/>
      <c r="GQ33" s="402"/>
      <c r="GR33" s="402"/>
      <c r="GS33" s="402"/>
      <c r="GT33" s="402"/>
      <c r="GU33" s="402"/>
      <c r="GV33" s="402"/>
      <c r="GW33" s="402"/>
      <c r="GX33" s="402"/>
      <c r="GY33" s="402"/>
      <c r="GZ33" s="402"/>
      <c r="HA33" s="402"/>
      <c r="HB33" s="402"/>
      <c r="HC33" s="402"/>
      <c r="HD33" s="402"/>
      <c r="HE33" s="402"/>
      <c r="HF33" s="402"/>
      <c r="HG33" s="402"/>
      <c r="HH33" s="402"/>
      <c r="HI33" s="402"/>
      <c r="HJ33" s="402"/>
      <c r="HK33" s="402"/>
      <c r="HL33" s="402"/>
      <c r="HM33" s="402"/>
      <c r="HN33" s="402"/>
      <c r="HO33" s="402"/>
      <c r="HP33" s="402"/>
      <c r="HQ33" s="402"/>
      <c r="HR33" s="402"/>
      <c r="HS33" s="402"/>
      <c r="HT33" s="402"/>
      <c r="HU33" s="402"/>
      <c r="HV33" s="402"/>
      <c r="HW33" s="402"/>
      <c r="HX33" s="402"/>
      <c r="HY33" s="402"/>
      <c r="HZ33" s="402"/>
      <c r="IA33" s="402"/>
      <c r="IB33" s="402"/>
      <c r="IC33" s="402"/>
      <c r="ID33" s="402"/>
      <c r="IE33" s="402"/>
      <c r="IF33" s="402"/>
      <c r="IG33" s="402"/>
      <c r="IH33" s="402"/>
      <c r="II33" s="402"/>
      <c r="IJ33" s="402"/>
      <c r="IK33" s="402"/>
      <c r="IL33" s="402"/>
      <c r="IM33" s="402"/>
      <c r="IN33" s="402"/>
      <c r="IO33" s="402"/>
      <c r="IP33" s="402"/>
      <c r="IQ33" s="402"/>
      <c r="IR33" s="402"/>
      <c r="IS33" s="402"/>
      <c r="IT33" s="402"/>
      <c r="IU33" s="402"/>
      <c r="IV33" s="402"/>
    </row>
    <row r="34" spans="1:256" ht="15.75">
      <c r="A34" s="856" t="s">
        <v>416</v>
      </c>
      <c r="B34" s="857"/>
      <c r="C34" s="857"/>
      <c r="D34" s="858"/>
      <c r="E34" s="402"/>
      <c r="F34" s="402"/>
      <c r="G34" s="402"/>
      <c r="H34" s="402"/>
      <c r="I34" s="402"/>
      <c r="J34" s="402"/>
      <c r="K34" s="402"/>
      <c r="L34" s="402"/>
      <c r="M34" s="402"/>
      <c r="N34" s="402"/>
      <c r="O34" s="402"/>
      <c r="P34" s="402"/>
      <c r="Q34" s="402"/>
      <c r="R34" s="402"/>
      <c r="S34" s="402"/>
      <c r="T34" s="402"/>
      <c r="U34" s="402"/>
      <c r="V34" s="402"/>
      <c r="W34" s="402"/>
      <c r="X34" s="402"/>
      <c r="Y34" s="402"/>
      <c r="Z34" s="402"/>
      <c r="AA34" s="402"/>
      <c r="AB34" s="402"/>
      <c r="AC34" s="402"/>
      <c r="AD34" s="402"/>
      <c r="AE34" s="402"/>
      <c r="AF34" s="402"/>
      <c r="AG34" s="402"/>
      <c r="AH34" s="402"/>
      <c r="AI34" s="402"/>
      <c r="AJ34" s="402"/>
      <c r="AK34" s="402"/>
      <c r="AL34" s="402"/>
      <c r="AM34" s="402"/>
      <c r="AN34" s="402"/>
      <c r="AO34" s="402"/>
      <c r="AP34" s="402"/>
      <c r="AQ34" s="402"/>
      <c r="AR34" s="402"/>
      <c r="AS34" s="402"/>
      <c r="AT34" s="402"/>
      <c r="AU34" s="402"/>
      <c r="AV34" s="402"/>
      <c r="AW34" s="402"/>
      <c r="AX34" s="402"/>
      <c r="AY34" s="402"/>
      <c r="AZ34" s="402"/>
      <c r="BA34" s="402"/>
      <c r="BB34" s="402"/>
      <c r="BC34" s="402"/>
      <c r="BD34" s="402"/>
      <c r="BE34" s="402"/>
      <c r="BF34" s="402"/>
      <c r="BG34" s="402"/>
      <c r="BH34" s="402"/>
      <c r="BI34" s="402"/>
      <c r="BJ34" s="402"/>
      <c r="BK34" s="402"/>
      <c r="BL34" s="402"/>
      <c r="BM34" s="402"/>
      <c r="BN34" s="402"/>
      <c r="BO34" s="402"/>
      <c r="BP34" s="402"/>
      <c r="BQ34" s="402"/>
      <c r="BR34" s="402"/>
      <c r="BS34" s="402"/>
      <c r="BT34" s="402"/>
      <c r="BU34" s="402"/>
      <c r="BV34" s="402"/>
      <c r="BW34" s="402"/>
      <c r="BX34" s="402"/>
      <c r="BY34" s="402"/>
      <c r="BZ34" s="402"/>
      <c r="CA34" s="402"/>
      <c r="CB34" s="402"/>
      <c r="CC34" s="402"/>
      <c r="CD34" s="402"/>
      <c r="CE34" s="402"/>
      <c r="CF34" s="402"/>
      <c r="CG34" s="402"/>
      <c r="CH34" s="402"/>
      <c r="CI34" s="402"/>
      <c r="CJ34" s="402"/>
      <c r="CK34" s="402"/>
      <c r="CL34" s="402"/>
      <c r="CM34" s="402"/>
      <c r="CN34" s="402"/>
      <c r="CO34" s="402"/>
      <c r="CP34" s="402"/>
      <c r="CQ34" s="402"/>
      <c r="CR34" s="402"/>
      <c r="CS34" s="402"/>
      <c r="CT34" s="402"/>
      <c r="CU34" s="402"/>
      <c r="CV34" s="402"/>
      <c r="CW34" s="402"/>
      <c r="CX34" s="402"/>
      <c r="CY34" s="402"/>
      <c r="CZ34" s="402"/>
      <c r="DA34" s="402"/>
      <c r="DB34" s="402"/>
      <c r="DC34" s="402"/>
      <c r="DD34" s="402"/>
      <c r="DE34" s="402"/>
      <c r="DF34" s="402"/>
      <c r="DG34" s="402"/>
      <c r="DH34" s="402"/>
      <c r="DI34" s="402"/>
      <c r="DJ34" s="402"/>
      <c r="DK34" s="402"/>
      <c r="DL34" s="402"/>
      <c r="DM34" s="402"/>
      <c r="DN34" s="402"/>
      <c r="DO34" s="402"/>
      <c r="DP34" s="402"/>
      <c r="DQ34" s="402"/>
      <c r="DR34" s="402"/>
      <c r="DS34" s="402"/>
      <c r="DT34" s="402"/>
      <c r="DU34" s="402"/>
      <c r="DV34" s="402"/>
      <c r="DW34" s="402"/>
      <c r="DX34" s="402"/>
      <c r="DY34" s="402"/>
      <c r="DZ34" s="402"/>
      <c r="EA34" s="402"/>
      <c r="EB34" s="402"/>
      <c r="EC34" s="402"/>
      <c r="ED34" s="402"/>
      <c r="EE34" s="402"/>
      <c r="EF34" s="402"/>
      <c r="EG34" s="402"/>
      <c r="EH34" s="402"/>
      <c r="EI34" s="402"/>
      <c r="EJ34" s="402"/>
      <c r="EK34" s="402"/>
      <c r="EL34" s="402"/>
      <c r="EM34" s="402"/>
      <c r="EN34" s="402"/>
      <c r="EO34" s="402"/>
      <c r="EP34" s="402"/>
      <c r="EQ34" s="402"/>
      <c r="ER34" s="402"/>
      <c r="ES34" s="402"/>
      <c r="ET34" s="402"/>
      <c r="EU34" s="402"/>
      <c r="EV34" s="402"/>
      <c r="EW34" s="402"/>
      <c r="EX34" s="402"/>
      <c r="EY34" s="402"/>
      <c r="EZ34" s="402"/>
      <c r="FA34" s="402"/>
      <c r="FB34" s="402"/>
      <c r="FC34" s="402"/>
      <c r="FD34" s="402"/>
      <c r="FE34" s="402"/>
      <c r="FF34" s="402"/>
      <c r="FG34" s="402"/>
      <c r="FH34" s="402"/>
      <c r="FI34" s="402"/>
      <c r="FJ34" s="402"/>
      <c r="FK34" s="402"/>
      <c r="FL34" s="402"/>
      <c r="FM34" s="402"/>
      <c r="FN34" s="402"/>
      <c r="FO34" s="402"/>
      <c r="FP34" s="402"/>
      <c r="FQ34" s="402"/>
      <c r="FR34" s="402"/>
      <c r="FS34" s="402"/>
      <c r="FT34" s="402"/>
      <c r="FU34" s="402"/>
      <c r="FV34" s="402"/>
      <c r="FW34" s="402"/>
      <c r="FX34" s="402"/>
      <c r="FY34" s="402"/>
      <c r="FZ34" s="402"/>
      <c r="GA34" s="402"/>
      <c r="GB34" s="402"/>
      <c r="GC34" s="402"/>
      <c r="GD34" s="402"/>
      <c r="GE34" s="402"/>
      <c r="GF34" s="402"/>
      <c r="GG34" s="402"/>
      <c r="GH34" s="402"/>
      <c r="GI34" s="402"/>
      <c r="GJ34" s="402"/>
      <c r="GK34" s="402"/>
      <c r="GL34" s="402"/>
      <c r="GM34" s="402"/>
      <c r="GN34" s="402"/>
      <c r="GO34" s="402"/>
      <c r="GP34" s="402"/>
      <c r="GQ34" s="402"/>
      <c r="GR34" s="402"/>
      <c r="GS34" s="402"/>
      <c r="GT34" s="402"/>
      <c r="GU34" s="402"/>
      <c r="GV34" s="402"/>
      <c r="GW34" s="402"/>
      <c r="GX34" s="402"/>
      <c r="GY34" s="402"/>
      <c r="GZ34" s="402"/>
      <c r="HA34" s="402"/>
      <c r="HB34" s="402"/>
      <c r="HC34" s="402"/>
      <c r="HD34" s="402"/>
      <c r="HE34" s="402"/>
      <c r="HF34" s="402"/>
      <c r="HG34" s="402"/>
      <c r="HH34" s="402"/>
      <c r="HI34" s="402"/>
      <c r="HJ34" s="402"/>
      <c r="HK34" s="402"/>
      <c r="HL34" s="402"/>
      <c r="HM34" s="402"/>
      <c r="HN34" s="402"/>
      <c r="HO34" s="402"/>
      <c r="HP34" s="402"/>
      <c r="HQ34" s="402"/>
      <c r="HR34" s="402"/>
      <c r="HS34" s="402"/>
      <c r="HT34" s="402"/>
      <c r="HU34" s="402"/>
      <c r="HV34" s="402"/>
      <c r="HW34" s="402"/>
      <c r="HX34" s="402"/>
      <c r="HY34" s="402"/>
      <c r="HZ34" s="402"/>
      <c r="IA34" s="402"/>
      <c r="IB34" s="402"/>
      <c r="IC34" s="402"/>
      <c r="ID34" s="402"/>
      <c r="IE34" s="402"/>
      <c r="IF34" s="402"/>
      <c r="IG34" s="402"/>
      <c r="IH34" s="402"/>
      <c r="II34" s="402"/>
      <c r="IJ34" s="402"/>
      <c r="IK34" s="402"/>
      <c r="IL34" s="402"/>
      <c r="IM34" s="402"/>
      <c r="IN34" s="402"/>
      <c r="IO34" s="402"/>
      <c r="IP34" s="402"/>
      <c r="IQ34" s="402"/>
      <c r="IR34" s="402"/>
      <c r="IS34" s="402"/>
      <c r="IT34" s="402"/>
      <c r="IU34" s="402"/>
      <c r="IV34" s="402"/>
    </row>
    <row r="35" spans="1:256" ht="15" customHeight="1">
      <c r="A35" s="843" t="s">
        <v>417</v>
      </c>
      <c r="B35" s="844"/>
      <c r="C35" s="427">
        <v>23</v>
      </c>
      <c r="D35" s="403"/>
      <c r="E35" s="402"/>
      <c r="F35" s="402"/>
      <c r="G35" s="402"/>
      <c r="H35" s="402"/>
      <c r="I35" s="402"/>
      <c r="J35" s="402"/>
      <c r="K35" s="402"/>
      <c r="L35" s="402"/>
      <c r="M35" s="402"/>
      <c r="N35" s="402"/>
      <c r="O35" s="402"/>
      <c r="P35" s="402"/>
      <c r="Q35" s="402"/>
      <c r="R35" s="402"/>
      <c r="S35" s="402"/>
      <c r="T35" s="402"/>
      <c r="U35" s="402"/>
      <c r="V35" s="402"/>
      <c r="W35" s="402"/>
      <c r="X35" s="402"/>
      <c r="Y35" s="402"/>
      <c r="Z35" s="402"/>
      <c r="AA35" s="402"/>
      <c r="AB35" s="402"/>
      <c r="AC35" s="402"/>
      <c r="AD35" s="402"/>
      <c r="AE35" s="402"/>
      <c r="AF35" s="402"/>
      <c r="AG35" s="402"/>
      <c r="AH35" s="402"/>
      <c r="AI35" s="402"/>
      <c r="AJ35" s="402"/>
      <c r="AK35" s="402"/>
      <c r="AL35" s="402"/>
      <c r="AM35" s="402"/>
      <c r="AN35" s="402"/>
      <c r="AO35" s="402"/>
      <c r="AP35" s="402"/>
      <c r="AQ35" s="402"/>
      <c r="AR35" s="402"/>
      <c r="AS35" s="402"/>
      <c r="AT35" s="402"/>
      <c r="AU35" s="402"/>
      <c r="AV35" s="402"/>
      <c r="AW35" s="402"/>
      <c r="AX35" s="402"/>
      <c r="AY35" s="402"/>
      <c r="AZ35" s="402"/>
      <c r="BA35" s="402"/>
      <c r="BB35" s="402"/>
      <c r="BC35" s="402"/>
      <c r="BD35" s="402"/>
      <c r="BE35" s="402"/>
      <c r="BF35" s="402"/>
      <c r="BG35" s="402"/>
      <c r="BH35" s="402"/>
      <c r="BI35" s="402"/>
      <c r="BJ35" s="402"/>
      <c r="BK35" s="402"/>
      <c r="BL35" s="402"/>
      <c r="BM35" s="402"/>
      <c r="BN35" s="402"/>
      <c r="BO35" s="402"/>
      <c r="BP35" s="402"/>
      <c r="BQ35" s="402"/>
      <c r="BR35" s="402"/>
      <c r="BS35" s="402"/>
      <c r="BT35" s="402"/>
      <c r="BU35" s="402"/>
      <c r="BV35" s="402"/>
      <c r="BW35" s="402"/>
      <c r="BX35" s="402"/>
      <c r="BY35" s="402"/>
      <c r="BZ35" s="402"/>
      <c r="CA35" s="402"/>
      <c r="CB35" s="402"/>
      <c r="CC35" s="402"/>
      <c r="CD35" s="402"/>
      <c r="CE35" s="402"/>
      <c r="CF35" s="402"/>
      <c r="CG35" s="402"/>
      <c r="CH35" s="402"/>
      <c r="CI35" s="402"/>
      <c r="CJ35" s="402"/>
      <c r="CK35" s="402"/>
      <c r="CL35" s="402"/>
      <c r="CM35" s="402"/>
      <c r="CN35" s="402"/>
      <c r="CO35" s="402"/>
      <c r="CP35" s="402"/>
      <c r="CQ35" s="402"/>
      <c r="CR35" s="402"/>
      <c r="CS35" s="402"/>
      <c r="CT35" s="402"/>
      <c r="CU35" s="402"/>
      <c r="CV35" s="402"/>
      <c r="CW35" s="402"/>
      <c r="CX35" s="402"/>
      <c r="CY35" s="402"/>
      <c r="CZ35" s="402"/>
      <c r="DA35" s="402"/>
      <c r="DB35" s="402"/>
      <c r="DC35" s="402"/>
      <c r="DD35" s="402"/>
      <c r="DE35" s="402"/>
      <c r="DF35" s="402"/>
      <c r="DG35" s="402"/>
      <c r="DH35" s="402"/>
      <c r="DI35" s="402"/>
      <c r="DJ35" s="402"/>
      <c r="DK35" s="402"/>
      <c r="DL35" s="402"/>
      <c r="DM35" s="402"/>
      <c r="DN35" s="402"/>
      <c r="DO35" s="402"/>
      <c r="DP35" s="402"/>
      <c r="DQ35" s="402"/>
      <c r="DR35" s="402"/>
      <c r="DS35" s="402"/>
      <c r="DT35" s="402"/>
      <c r="DU35" s="402"/>
      <c r="DV35" s="402"/>
      <c r="DW35" s="402"/>
      <c r="DX35" s="402"/>
      <c r="DY35" s="402"/>
      <c r="DZ35" s="402"/>
      <c r="EA35" s="402"/>
      <c r="EB35" s="402"/>
      <c r="EC35" s="402"/>
      <c r="ED35" s="402"/>
      <c r="EE35" s="402"/>
      <c r="EF35" s="402"/>
      <c r="EG35" s="402"/>
      <c r="EH35" s="402"/>
      <c r="EI35" s="402"/>
      <c r="EJ35" s="402"/>
      <c r="EK35" s="402"/>
      <c r="EL35" s="402"/>
      <c r="EM35" s="402"/>
      <c r="EN35" s="402"/>
      <c r="EO35" s="402"/>
      <c r="EP35" s="402"/>
      <c r="EQ35" s="402"/>
      <c r="ER35" s="402"/>
      <c r="ES35" s="402"/>
      <c r="ET35" s="402"/>
      <c r="EU35" s="402"/>
      <c r="EV35" s="402"/>
      <c r="EW35" s="402"/>
      <c r="EX35" s="402"/>
      <c r="EY35" s="402"/>
      <c r="EZ35" s="402"/>
      <c r="FA35" s="402"/>
      <c r="FB35" s="402"/>
      <c r="FC35" s="402"/>
      <c r="FD35" s="402"/>
      <c r="FE35" s="402"/>
      <c r="FF35" s="402"/>
      <c r="FG35" s="402"/>
      <c r="FH35" s="402"/>
      <c r="FI35" s="402"/>
      <c r="FJ35" s="402"/>
      <c r="FK35" s="402"/>
      <c r="FL35" s="402"/>
      <c r="FM35" s="402"/>
      <c r="FN35" s="402"/>
      <c r="FO35" s="402"/>
      <c r="FP35" s="402"/>
      <c r="FQ35" s="402"/>
      <c r="FR35" s="402"/>
      <c r="FS35" s="402"/>
      <c r="FT35" s="402"/>
      <c r="FU35" s="402"/>
      <c r="FV35" s="402"/>
      <c r="FW35" s="402"/>
      <c r="FX35" s="402"/>
      <c r="FY35" s="402"/>
      <c r="FZ35" s="402"/>
      <c r="GA35" s="402"/>
      <c r="GB35" s="402"/>
      <c r="GC35" s="402"/>
      <c r="GD35" s="402"/>
      <c r="GE35" s="402"/>
      <c r="GF35" s="402"/>
      <c r="GG35" s="402"/>
      <c r="GH35" s="402"/>
      <c r="GI35" s="402"/>
      <c r="GJ35" s="402"/>
      <c r="GK35" s="402"/>
      <c r="GL35" s="402"/>
      <c r="GM35" s="402"/>
      <c r="GN35" s="402"/>
      <c r="GO35" s="402"/>
      <c r="GP35" s="402"/>
      <c r="GQ35" s="402"/>
      <c r="GR35" s="402"/>
      <c r="GS35" s="402"/>
      <c r="GT35" s="402"/>
      <c r="GU35" s="402"/>
      <c r="GV35" s="402"/>
      <c r="GW35" s="402"/>
      <c r="GX35" s="402"/>
      <c r="GY35" s="402"/>
      <c r="GZ35" s="402"/>
      <c r="HA35" s="402"/>
      <c r="HB35" s="402"/>
      <c r="HC35" s="402"/>
      <c r="HD35" s="402"/>
      <c r="HE35" s="402"/>
      <c r="HF35" s="402"/>
      <c r="HG35" s="402"/>
      <c r="HH35" s="402"/>
      <c r="HI35" s="402"/>
      <c r="HJ35" s="402"/>
      <c r="HK35" s="402"/>
      <c r="HL35" s="402"/>
      <c r="HM35" s="402"/>
      <c r="HN35" s="402"/>
      <c r="HO35" s="402"/>
      <c r="HP35" s="402"/>
      <c r="HQ35" s="402"/>
      <c r="HR35" s="402"/>
      <c r="HS35" s="402"/>
      <c r="HT35" s="402"/>
      <c r="HU35" s="402"/>
      <c r="HV35" s="402"/>
      <c r="HW35" s="402"/>
      <c r="HX35" s="402"/>
      <c r="HY35" s="402"/>
      <c r="HZ35" s="402"/>
      <c r="IA35" s="402"/>
      <c r="IB35" s="402"/>
      <c r="IC35" s="402"/>
      <c r="ID35" s="402"/>
      <c r="IE35" s="402"/>
      <c r="IF35" s="402"/>
      <c r="IG35" s="402"/>
      <c r="IH35" s="402"/>
      <c r="II35" s="402"/>
      <c r="IJ35" s="402"/>
      <c r="IK35" s="402"/>
      <c r="IL35" s="402"/>
      <c r="IM35" s="402"/>
      <c r="IN35" s="402"/>
      <c r="IO35" s="402"/>
      <c r="IP35" s="402"/>
      <c r="IQ35" s="402"/>
      <c r="IR35" s="402"/>
      <c r="IS35" s="402"/>
      <c r="IT35" s="402"/>
      <c r="IU35" s="402"/>
      <c r="IV35" s="402"/>
    </row>
    <row r="36" spans="1:256" ht="15" customHeight="1">
      <c r="A36" s="845" t="s">
        <v>351</v>
      </c>
      <c r="B36" s="846"/>
      <c r="C36" s="424"/>
      <c r="D36" s="403"/>
      <c r="E36" s="402"/>
      <c r="F36" s="402"/>
      <c r="G36" s="402"/>
      <c r="H36" s="402"/>
      <c r="I36" s="402"/>
      <c r="J36" s="402"/>
      <c r="K36" s="402"/>
      <c r="L36" s="402"/>
      <c r="M36" s="402"/>
      <c r="N36" s="402"/>
      <c r="O36" s="402"/>
      <c r="P36" s="402"/>
      <c r="Q36" s="402"/>
      <c r="R36" s="402"/>
      <c r="S36" s="402"/>
      <c r="T36" s="402"/>
      <c r="U36" s="402"/>
      <c r="V36" s="402"/>
      <c r="W36" s="402"/>
      <c r="X36" s="402"/>
      <c r="Y36" s="402"/>
      <c r="Z36" s="402"/>
      <c r="AA36" s="402"/>
      <c r="AB36" s="402"/>
      <c r="AC36" s="402"/>
      <c r="AD36" s="402"/>
      <c r="AE36" s="402"/>
      <c r="AF36" s="402"/>
      <c r="AG36" s="402"/>
      <c r="AH36" s="402"/>
      <c r="AI36" s="402"/>
      <c r="AJ36" s="402"/>
      <c r="AK36" s="402"/>
      <c r="AL36" s="402"/>
      <c r="AM36" s="402"/>
      <c r="AN36" s="402"/>
      <c r="AO36" s="402"/>
      <c r="AP36" s="402"/>
      <c r="AQ36" s="402"/>
      <c r="AR36" s="402"/>
      <c r="AS36" s="402"/>
      <c r="AT36" s="402"/>
      <c r="AU36" s="402"/>
      <c r="AV36" s="402"/>
      <c r="AW36" s="402"/>
      <c r="AX36" s="402"/>
      <c r="AY36" s="402"/>
      <c r="AZ36" s="402"/>
      <c r="BA36" s="402"/>
      <c r="BB36" s="402"/>
      <c r="BC36" s="402"/>
      <c r="BD36" s="402"/>
      <c r="BE36" s="402"/>
      <c r="BF36" s="402"/>
      <c r="BG36" s="402"/>
      <c r="BH36" s="402"/>
      <c r="BI36" s="402"/>
      <c r="BJ36" s="402"/>
      <c r="BK36" s="402"/>
      <c r="BL36" s="402"/>
      <c r="BM36" s="402"/>
      <c r="BN36" s="402"/>
      <c r="BO36" s="402"/>
      <c r="BP36" s="402"/>
      <c r="BQ36" s="402"/>
      <c r="BR36" s="402"/>
      <c r="BS36" s="402"/>
      <c r="BT36" s="402"/>
      <c r="BU36" s="402"/>
      <c r="BV36" s="402"/>
      <c r="BW36" s="402"/>
      <c r="BX36" s="402"/>
      <c r="BY36" s="402"/>
      <c r="BZ36" s="402"/>
      <c r="CA36" s="402"/>
      <c r="CB36" s="402"/>
      <c r="CC36" s="402"/>
      <c r="CD36" s="402"/>
      <c r="CE36" s="402"/>
      <c r="CF36" s="402"/>
      <c r="CG36" s="402"/>
      <c r="CH36" s="402"/>
      <c r="CI36" s="402"/>
      <c r="CJ36" s="402"/>
      <c r="CK36" s="402"/>
      <c r="CL36" s="402"/>
      <c r="CM36" s="402"/>
      <c r="CN36" s="402"/>
      <c r="CO36" s="402"/>
      <c r="CP36" s="402"/>
      <c r="CQ36" s="402"/>
      <c r="CR36" s="402"/>
      <c r="CS36" s="402"/>
      <c r="CT36" s="402"/>
      <c r="CU36" s="402"/>
      <c r="CV36" s="402"/>
      <c r="CW36" s="402"/>
      <c r="CX36" s="402"/>
      <c r="CY36" s="402"/>
      <c r="CZ36" s="402"/>
      <c r="DA36" s="402"/>
      <c r="DB36" s="402"/>
      <c r="DC36" s="402"/>
      <c r="DD36" s="402"/>
      <c r="DE36" s="402"/>
      <c r="DF36" s="402"/>
      <c r="DG36" s="402"/>
      <c r="DH36" s="402"/>
      <c r="DI36" s="402"/>
      <c r="DJ36" s="402"/>
      <c r="DK36" s="402"/>
      <c r="DL36" s="402"/>
      <c r="DM36" s="402"/>
      <c r="DN36" s="402"/>
      <c r="DO36" s="402"/>
      <c r="DP36" s="402"/>
      <c r="DQ36" s="402"/>
      <c r="DR36" s="402"/>
      <c r="DS36" s="402"/>
      <c r="DT36" s="402"/>
      <c r="DU36" s="402"/>
      <c r="DV36" s="402"/>
      <c r="DW36" s="402"/>
      <c r="DX36" s="402"/>
      <c r="DY36" s="402"/>
      <c r="DZ36" s="402"/>
      <c r="EA36" s="402"/>
      <c r="EB36" s="402"/>
      <c r="EC36" s="402"/>
      <c r="ED36" s="402"/>
      <c r="EE36" s="402"/>
      <c r="EF36" s="402"/>
      <c r="EG36" s="402"/>
      <c r="EH36" s="402"/>
      <c r="EI36" s="402"/>
      <c r="EJ36" s="402"/>
      <c r="EK36" s="402"/>
      <c r="EL36" s="402"/>
      <c r="EM36" s="402"/>
      <c r="EN36" s="402"/>
      <c r="EO36" s="402"/>
      <c r="EP36" s="402"/>
      <c r="EQ36" s="402"/>
      <c r="ER36" s="402"/>
      <c r="ES36" s="402"/>
      <c r="ET36" s="402"/>
      <c r="EU36" s="402"/>
      <c r="EV36" s="402"/>
      <c r="EW36" s="402"/>
      <c r="EX36" s="402"/>
      <c r="EY36" s="402"/>
      <c r="EZ36" s="402"/>
      <c r="FA36" s="402"/>
      <c r="FB36" s="402"/>
      <c r="FC36" s="402"/>
      <c r="FD36" s="402"/>
      <c r="FE36" s="402"/>
      <c r="FF36" s="402"/>
      <c r="FG36" s="402"/>
      <c r="FH36" s="402"/>
      <c r="FI36" s="402"/>
      <c r="FJ36" s="402"/>
      <c r="FK36" s="402"/>
      <c r="FL36" s="402"/>
      <c r="FM36" s="402"/>
      <c r="FN36" s="402"/>
      <c r="FO36" s="402"/>
      <c r="FP36" s="402"/>
      <c r="FQ36" s="402"/>
      <c r="FR36" s="402"/>
      <c r="FS36" s="402"/>
      <c r="FT36" s="402"/>
      <c r="FU36" s="402"/>
      <c r="FV36" s="402"/>
      <c r="FW36" s="402"/>
      <c r="FX36" s="402"/>
      <c r="FY36" s="402"/>
      <c r="FZ36" s="402"/>
      <c r="GA36" s="402"/>
      <c r="GB36" s="402"/>
      <c r="GC36" s="402"/>
      <c r="GD36" s="402"/>
      <c r="GE36" s="402"/>
      <c r="GF36" s="402"/>
      <c r="GG36" s="402"/>
      <c r="GH36" s="402"/>
      <c r="GI36" s="402"/>
      <c r="GJ36" s="402"/>
      <c r="GK36" s="402"/>
      <c r="GL36" s="402"/>
      <c r="GM36" s="402"/>
      <c r="GN36" s="402"/>
      <c r="GO36" s="402"/>
      <c r="GP36" s="402"/>
      <c r="GQ36" s="402"/>
      <c r="GR36" s="402"/>
      <c r="GS36" s="402"/>
      <c r="GT36" s="402"/>
      <c r="GU36" s="402"/>
      <c r="GV36" s="402"/>
      <c r="GW36" s="402"/>
      <c r="GX36" s="402"/>
      <c r="GY36" s="402"/>
      <c r="GZ36" s="402"/>
      <c r="HA36" s="402"/>
      <c r="HB36" s="402"/>
      <c r="HC36" s="402"/>
      <c r="HD36" s="402"/>
      <c r="HE36" s="402"/>
      <c r="HF36" s="402"/>
      <c r="HG36" s="402"/>
      <c r="HH36" s="402"/>
      <c r="HI36" s="402"/>
      <c r="HJ36" s="402"/>
      <c r="HK36" s="402"/>
      <c r="HL36" s="402"/>
      <c r="HM36" s="402"/>
      <c r="HN36" s="402"/>
      <c r="HO36" s="402"/>
      <c r="HP36" s="402"/>
      <c r="HQ36" s="402"/>
      <c r="HR36" s="402"/>
      <c r="HS36" s="402"/>
      <c r="HT36" s="402"/>
      <c r="HU36" s="402"/>
      <c r="HV36" s="402"/>
      <c r="HW36" s="402"/>
      <c r="HX36" s="402"/>
      <c r="HY36" s="402"/>
      <c r="HZ36" s="402"/>
      <c r="IA36" s="402"/>
      <c r="IB36" s="402"/>
      <c r="IC36" s="402"/>
      <c r="ID36" s="402"/>
      <c r="IE36" s="402"/>
      <c r="IF36" s="402"/>
      <c r="IG36" s="402"/>
      <c r="IH36" s="402"/>
      <c r="II36" s="402"/>
      <c r="IJ36" s="402"/>
      <c r="IK36" s="402"/>
      <c r="IL36" s="402"/>
      <c r="IM36" s="402"/>
      <c r="IN36" s="402"/>
      <c r="IO36" s="402"/>
      <c r="IP36" s="402"/>
      <c r="IQ36" s="402"/>
      <c r="IR36" s="402"/>
      <c r="IS36" s="402"/>
      <c r="IT36" s="402"/>
      <c r="IU36" s="402"/>
      <c r="IV36" s="402"/>
    </row>
    <row r="37" spans="1:256" ht="13.5">
      <c r="A37" s="847" t="s">
        <v>418</v>
      </c>
      <c r="B37" s="848"/>
      <c r="C37" s="424">
        <v>24</v>
      </c>
      <c r="D37" s="403"/>
      <c r="E37" s="402"/>
      <c r="F37" s="402"/>
      <c r="G37" s="402"/>
      <c r="H37" s="402"/>
      <c r="I37" s="402"/>
      <c r="J37" s="402"/>
      <c r="K37" s="402"/>
      <c r="L37" s="402"/>
      <c r="M37" s="402"/>
      <c r="N37" s="402"/>
      <c r="O37" s="402"/>
      <c r="P37" s="402"/>
      <c r="Q37" s="402"/>
      <c r="R37" s="402"/>
      <c r="S37" s="402"/>
      <c r="T37" s="402"/>
      <c r="U37" s="402"/>
      <c r="V37" s="402"/>
      <c r="W37" s="402"/>
      <c r="X37" s="402"/>
      <c r="Y37" s="402"/>
      <c r="Z37" s="402"/>
      <c r="AA37" s="402"/>
      <c r="AB37" s="402"/>
      <c r="AC37" s="402"/>
      <c r="AD37" s="402"/>
      <c r="AE37" s="402"/>
      <c r="AF37" s="402"/>
      <c r="AG37" s="402"/>
      <c r="AH37" s="402"/>
      <c r="AI37" s="402"/>
      <c r="AJ37" s="402"/>
      <c r="AK37" s="402"/>
      <c r="AL37" s="402"/>
      <c r="AM37" s="402"/>
      <c r="AN37" s="402"/>
      <c r="AO37" s="402"/>
      <c r="AP37" s="402"/>
      <c r="AQ37" s="402"/>
      <c r="AR37" s="402"/>
      <c r="AS37" s="402"/>
      <c r="AT37" s="402"/>
      <c r="AU37" s="402"/>
      <c r="AV37" s="402"/>
      <c r="AW37" s="402"/>
      <c r="AX37" s="402"/>
      <c r="AY37" s="402"/>
      <c r="AZ37" s="402"/>
      <c r="BA37" s="402"/>
      <c r="BB37" s="402"/>
      <c r="BC37" s="402"/>
      <c r="BD37" s="402"/>
      <c r="BE37" s="402"/>
      <c r="BF37" s="402"/>
      <c r="BG37" s="402"/>
      <c r="BH37" s="402"/>
      <c r="BI37" s="402"/>
      <c r="BJ37" s="402"/>
      <c r="BK37" s="402"/>
      <c r="BL37" s="402"/>
      <c r="BM37" s="402"/>
      <c r="BN37" s="402"/>
      <c r="BO37" s="402"/>
      <c r="BP37" s="402"/>
      <c r="BQ37" s="402"/>
      <c r="BR37" s="402"/>
      <c r="BS37" s="402"/>
      <c r="BT37" s="402"/>
      <c r="BU37" s="402"/>
      <c r="BV37" s="402"/>
      <c r="BW37" s="402"/>
      <c r="BX37" s="402"/>
      <c r="BY37" s="402"/>
      <c r="BZ37" s="402"/>
      <c r="CA37" s="402"/>
      <c r="CB37" s="402"/>
      <c r="CC37" s="402"/>
      <c r="CD37" s="402"/>
      <c r="CE37" s="402"/>
      <c r="CF37" s="402"/>
      <c r="CG37" s="402"/>
      <c r="CH37" s="402"/>
      <c r="CI37" s="402"/>
      <c r="CJ37" s="402"/>
      <c r="CK37" s="402"/>
      <c r="CL37" s="402"/>
      <c r="CM37" s="402"/>
      <c r="CN37" s="402"/>
      <c r="CO37" s="402"/>
      <c r="CP37" s="402"/>
      <c r="CQ37" s="402"/>
      <c r="CR37" s="402"/>
      <c r="CS37" s="402"/>
      <c r="CT37" s="402"/>
      <c r="CU37" s="402"/>
      <c r="CV37" s="402"/>
      <c r="CW37" s="402"/>
      <c r="CX37" s="402"/>
      <c r="CY37" s="402"/>
      <c r="CZ37" s="402"/>
      <c r="DA37" s="402"/>
      <c r="DB37" s="402"/>
      <c r="DC37" s="402"/>
      <c r="DD37" s="402"/>
      <c r="DE37" s="402"/>
      <c r="DF37" s="402"/>
      <c r="DG37" s="402"/>
      <c r="DH37" s="402"/>
      <c r="DI37" s="402"/>
      <c r="DJ37" s="402"/>
      <c r="DK37" s="402"/>
      <c r="DL37" s="402"/>
      <c r="DM37" s="402"/>
      <c r="DN37" s="402"/>
      <c r="DO37" s="402"/>
      <c r="DP37" s="402"/>
      <c r="DQ37" s="402"/>
      <c r="DR37" s="402"/>
      <c r="DS37" s="402"/>
      <c r="DT37" s="402"/>
      <c r="DU37" s="402"/>
      <c r="DV37" s="402"/>
      <c r="DW37" s="402"/>
      <c r="DX37" s="402"/>
      <c r="DY37" s="402"/>
      <c r="DZ37" s="402"/>
      <c r="EA37" s="402"/>
      <c r="EB37" s="402"/>
      <c r="EC37" s="402"/>
      <c r="ED37" s="402"/>
      <c r="EE37" s="402"/>
      <c r="EF37" s="402"/>
      <c r="EG37" s="402"/>
      <c r="EH37" s="402"/>
      <c r="EI37" s="402"/>
      <c r="EJ37" s="402"/>
      <c r="EK37" s="402"/>
      <c r="EL37" s="402"/>
      <c r="EM37" s="402"/>
      <c r="EN37" s="402"/>
      <c r="EO37" s="402"/>
      <c r="EP37" s="402"/>
      <c r="EQ37" s="402"/>
      <c r="ER37" s="402"/>
      <c r="ES37" s="402"/>
      <c r="ET37" s="402"/>
      <c r="EU37" s="402"/>
      <c r="EV37" s="402"/>
      <c r="EW37" s="402"/>
      <c r="EX37" s="402"/>
      <c r="EY37" s="402"/>
      <c r="EZ37" s="402"/>
      <c r="FA37" s="402"/>
      <c r="FB37" s="402"/>
      <c r="FC37" s="402"/>
      <c r="FD37" s="402"/>
      <c r="FE37" s="402"/>
      <c r="FF37" s="402"/>
      <c r="FG37" s="402"/>
      <c r="FH37" s="402"/>
      <c r="FI37" s="402"/>
      <c r="FJ37" s="402"/>
      <c r="FK37" s="402"/>
      <c r="FL37" s="402"/>
      <c r="FM37" s="402"/>
      <c r="FN37" s="402"/>
      <c r="FO37" s="402"/>
      <c r="FP37" s="402"/>
      <c r="FQ37" s="402"/>
      <c r="FR37" s="402"/>
      <c r="FS37" s="402"/>
      <c r="FT37" s="402"/>
      <c r="FU37" s="402"/>
      <c r="FV37" s="402"/>
      <c r="FW37" s="402"/>
      <c r="FX37" s="402"/>
      <c r="FY37" s="402"/>
      <c r="FZ37" s="402"/>
      <c r="GA37" s="402"/>
      <c r="GB37" s="402"/>
      <c r="GC37" s="402"/>
      <c r="GD37" s="402"/>
      <c r="GE37" s="402"/>
      <c r="GF37" s="402"/>
      <c r="GG37" s="402"/>
      <c r="GH37" s="402"/>
      <c r="GI37" s="402"/>
      <c r="GJ37" s="402"/>
      <c r="GK37" s="402"/>
      <c r="GL37" s="402"/>
      <c r="GM37" s="402"/>
      <c r="GN37" s="402"/>
      <c r="GO37" s="402"/>
      <c r="GP37" s="402"/>
      <c r="GQ37" s="402"/>
      <c r="GR37" s="402"/>
      <c r="GS37" s="402"/>
      <c r="GT37" s="402"/>
      <c r="GU37" s="402"/>
      <c r="GV37" s="402"/>
      <c r="GW37" s="402"/>
      <c r="GX37" s="402"/>
      <c r="GY37" s="402"/>
      <c r="GZ37" s="402"/>
      <c r="HA37" s="402"/>
      <c r="HB37" s="402"/>
      <c r="HC37" s="402"/>
      <c r="HD37" s="402"/>
      <c r="HE37" s="402"/>
      <c r="HF37" s="402"/>
      <c r="HG37" s="402"/>
      <c r="HH37" s="402"/>
      <c r="HI37" s="402"/>
      <c r="HJ37" s="402"/>
      <c r="HK37" s="402"/>
      <c r="HL37" s="402"/>
      <c r="HM37" s="402"/>
      <c r="HN37" s="402"/>
      <c r="HO37" s="402"/>
      <c r="HP37" s="402"/>
      <c r="HQ37" s="402"/>
      <c r="HR37" s="402"/>
      <c r="HS37" s="402"/>
      <c r="HT37" s="402"/>
      <c r="HU37" s="402"/>
      <c r="HV37" s="402"/>
      <c r="HW37" s="402"/>
      <c r="HX37" s="402"/>
      <c r="HY37" s="402"/>
      <c r="HZ37" s="402"/>
      <c r="IA37" s="402"/>
      <c r="IB37" s="402"/>
      <c r="IC37" s="402"/>
      <c r="ID37" s="402"/>
      <c r="IE37" s="402"/>
      <c r="IF37" s="402"/>
      <c r="IG37" s="402"/>
      <c r="IH37" s="402"/>
      <c r="II37" s="402"/>
      <c r="IJ37" s="402"/>
      <c r="IK37" s="402"/>
      <c r="IL37" s="402"/>
      <c r="IM37" s="402"/>
      <c r="IN37" s="402"/>
      <c r="IO37" s="402"/>
      <c r="IP37" s="402"/>
      <c r="IQ37" s="402"/>
      <c r="IR37" s="402"/>
      <c r="IS37" s="402"/>
      <c r="IT37" s="402"/>
      <c r="IU37" s="402"/>
      <c r="IV37" s="402"/>
    </row>
    <row r="38" spans="1:256" ht="15" customHeight="1">
      <c r="A38" s="849" t="s">
        <v>419</v>
      </c>
      <c r="B38" s="850"/>
      <c r="C38" s="424">
        <v>25</v>
      </c>
      <c r="D38" s="403"/>
      <c r="E38" s="402"/>
      <c r="F38" s="402"/>
      <c r="G38" s="402"/>
      <c r="H38" s="402"/>
      <c r="I38" s="402"/>
      <c r="J38" s="402"/>
      <c r="K38" s="402"/>
      <c r="L38" s="402"/>
      <c r="M38" s="402"/>
      <c r="N38" s="402"/>
      <c r="O38" s="402"/>
      <c r="P38" s="402"/>
      <c r="Q38" s="402"/>
      <c r="R38" s="402"/>
      <c r="S38" s="402"/>
      <c r="T38" s="402"/>
      <c r="U38" s="402"/>
      <c r="V38" s="402"/>
      <c r="W38" s="402"/>
      <c r="X38" s="402"/>
      <c r="Y38" s="402"/>
      <c r="Z38" s="402"/>
      <c r="AA38" s="402"/>
      <c r="AB38" s="402"/>
      <c r="AC38" s="402"/>
      <c r="AD38" s="402"/>
      <c r="AE38" s="402"/>
      <c r="AF38" s="402"/>
      <c r="AG38" s="402"/>
      <c r="AH38" s="402"/>
      <c r="AI38" s="402"/>
      <c r="AJ38" s="402"/>
      <c r="AK38" s="402"/>
      <c r="AL38" s="402"/>
      <c r="AM38" s="402"/>
      <c r="AN38" s="402"/>
      <c r="AO38" s="402"/>
      <c r="AP38" s="402"/>
      <c r="AQ38" s="402"/>
      <c r="AR38" s="402"/>
      <c r="AS38" s="402"/>
      <c r="AT38" s="402"/>
      <c r="AU38" s="402"/>
      <c r="AV38" s="402"/>
      <c r="AW38" s="402"/>
      <c r="AX38" s="402"/>
      <c r="AY38" s="402"/>
      <c r="AZ38" s="402"/>
      <c r="BA38" s="402"/>
      <c r="BB38" s="402"/>
      <c r="BC38" s="402"/>
      <c r="BD38" s="402"/>
      <c r="BE38" s="402"/>
      <c r="BF38" s="402"/>
      <c r="BG38" s="402"/>
      <c r="BH38" s="402"/>
      <c r="BI38" s="402"/>
      <c r="BJ38" s="402"/>
      <c r="BK38" s="402"/>
      <c r="BL38" s="402"/>
      <c r="BM38" s="402"/>
      <c r="BN38" s="402"/>
      <c r="BO38" s="402"/>
      <c r="BP38" s="402"/>
      <c r="BQ38" s="402"/>
      <c r="BR38" s="402"/>
      <c r="BS38" s="402"/>
      <c r="BT38" s="402"/>
      <c r="BU38" s="402"/>
      <c r="BV38" s="402"/>
      <c r="BW38" s="402"/>
      <c r="BX38" s="402"/>
      <c r="BY38" s="402"/>
      <c r="BZ38" s="402"/>
      <c r="CA38" s="402"/>
      <c r="CB38" s="402"/>
      <c r="CC38" s="402"/>
      <c r="CD38" s="402"/>
      <c r="CE38" s="402"/>
      <c r="CF38" s="402"/>
      <c r="CG38" s="402"/>
      <c r="CH38" s="402"/>
      <c r="CI38" s="402"/>
      <c r="CJ38" s="402"/>
      <c r="CK38" s="402"/>
      <c r="CL38" s="402"/>
      <c r="CM38" s="402"/>
      <c r="CN38" s="402"/>
      <c r="CO38" s="402"/>
      <c r="CP38" s="402"/>
      <c r="CQ38" s="402"/>
      <c r="CR38" s="402"/>
      <c r="CS38" s="402"/>
      <c r="CT38" s="402"/>
      <c r="CU38" s="402"/>
      <c r="CV38" s="402"/>
      <c r="CW38" s="402"/>
      <c r="CX38" s="402"/>
      <c r="CY38" s="402"/>
      <c r="CZ38" s="402"/>
      <c r="DA38" s="402"/>
      <c r="DB38" s="402"/>
      <c r="DC38" s="402"/>
      <c r="DD38" s="402"/>
      <c r="DE38" s="402"/>
      <c r="DF38" s="402"/>
      <c r="DG38" s="402"/>
      <c r="DH38" s="402"/>
      <c r="DI38" s="402"/>
      <c r="DJ38" s="402"/>
      <c r="DK38" s="402"/>
      <c r="DL38" s="402"/>
      <c r="DM38" s="402"/>
      <c r="DN38" s="402"/>
      <c r="DO38" s="402"/>
      <c r="DP38" s="402"/>
      <c r="DQ38" s="402"/>
      <c r="DR38" s="402"/>
      <c r="DS38" s="402"/>
      <c r="DT38" s="402"/>
      <c r="DU38" s="402"/>
      <c r="DV38" s="402"/>
      <c r="DW38" s="402"/>
      <c r="DX38" s="402"/>
      <c r="DY38" s="402"/>
      <c r="DZ38" s="402"/>
      <c r="EA38" s="402"/>
      <c r="EB38" s="402"/>
      <c r="EC38" s="402"/>
      <c r="ED38" s="402"/>
      <c r="EE38" s="402"/>
      <c r="EF38" s="402"/>
      <c r="EG38" s="402"/>
      <c r="EH38" s="402"/>
      <c r="EI38" s="402"/>
      <c r="EJ38" s="402"/>
      <c r="EK38" s="402"/>
      <c r="EL38" s="402"/>
      <c r="EM38" s="402"/>
      <c r="EN38" s="402"/>
      <c r="EO38" s="402"/>
      <c r="EP38" s="402"/>
      <c r="EQ38" s="402"/>
      <c r="ER38" s="402"/>
      <c r="ES38" s="402"/>
      <c r="ET38" s="402"/>
      <c r="EU38" s="402"/>
      <c r="EV38" s="402"/>
      <c r="EW38" s="402"/>
      <c r="EX38" s="402"/>
      <c r="EY38" s="402"/>
      <c r="EZ38" s="402"/>
      <c r="FA38" s="402"/>
      <c r="FB38" s="402"/>
      <c r="FC38" s="402"/>
      <c r="FD38" s="402"/>
      <c r="FE38" s="402"/>
      <c r="FF38" s="402"/>
      <c r="FG38" s="402"/>
      <c r="FH38" s="402"/>
      <c r="FI38" s="402"/>
      <c r="FJ38" s="402"/>
      <c r="FK38" s="402"/>
      <c r="FL38" s="402"/>
      <c r="FM38" s="402"/>
      <c r="FN38" s="402"/>
      <c r="FO38" s="402"/>
      <c r="FP38" s="402"/>
      <c r="FQ38" s="402"/>
      <c r="FR38" s="402"/>
      <c r="FS38" s="402"/>
      <c r="FT38" s="402"/>
      <c r="FU38" s="402"/>
      <c r="FV38" s="402"/>
      <c r="FW38" s="402"/>
      <c r="FX38" s="402"/>
      <c r="FY38" s="402"/>
      <c r="FZ38" s="402"/>
      <c r="GA38" s="402"/>
      <c r="GB38" s="402"/>
      <c r="GC38" s="402"/>
      <c r="GD38" s="402"/>
      <c r="GE38" s="402"/>
      <c r="GF38" s="402"/>
      <c r="GG38" s="402"/>
      <c r="GH38" s="402"/>
      <c r="GI38" s="402"/>
      <c r="GJ38" s="402"/>
      <c r="GK38" s="402"/>
      <c r="GL38" s="402"/>
      <c r="GM38" s="402"/>
      <c r="GN38" s="402"/>
      <c r="GO38" s="402"/>
      <c r="GP38" s="402"/>
      <c r="GQ38" s="402"/>
      <c r="GR38" s="402"/>
      <c r="GS38" s="402"/>
      <c r="GT38" s="402"/>
      <c r="GU38" s="402"/>
      <c r="GV38" s="402"/>
      <c r="GW38" s="402"/>
      <c r="GX38" s="402"/>
      <c r="GY38" s="402"/>
      <c r="GZ38" s="402"/>
      <c r="HA38" s="402"/>
      <c r="HB38" s="402"/>
      <c r="HC38" s="402"/>
      <c r="HD38" s="402"/>
      <c r="HE38" s="402"/>
      <c r="HF38" s="402"/>
      <c r="HG38" s="402"/>
      <c r="HH38" s="402"/>
      <c r="HI38" s="402"/>
      <c r="HJ38" s="402"/>
      <c r="HK38" s="402"/>
      <c r="HL38" s="402"/>
      <c r="HM38" s="402"/>
      <c r="HN38" s="402"/>
      <c r="HO38" s="402"/>
      <c r="HP38" s="402"/>
      <c r="HQ38" s="402"/>
      <c r="HR38" s="402"/>
      <c r="HS38" s="402"/>
      <c r="HT38" s="402"/>
      <c r="HU38" s="402"/>
      <c r="HV38" s="402"/>
      <c r="HW38" s="402"/>
      <c r="HX38" s="402"/>
      <c r="HY38" s="402"/>
      <c r="HZ38" s="402"/>
      <c r="IA38" s="402"/>
      <c r="IB38" s="402"/>
      <c r="IC38" s="402"/>
      <c r="ID38" s="402"/>
      <c r="IE38" s="402"/>
      <c r="IF38" s="402"/>
      <c r="IG38" s="402"/>
      <c r="IH38" s="402"/>
      <c r="II38" s="402"/>
      <c r="IJ38" s="402"/>
      <c r="IK38" s="402"/>
      <c r="IL38" s="402"/>
      <c r="IM38" s="402"/>
      <c r="IN38" s="402"/>
      <c r="IO38" s="402"/>
      <c r="IP38" s="402"/>
      <c r="IQ38" s="402"/>
      <c r="IR38" s="402"/>
      <c r="IS38" s="402"/>
      <c r="IT38" s="402"/>
      <c r="IU38" s="402"/>
      <c r="IV38" s="402"/>
    </row>
    <row r="39" spans="1:256" ht="13.5">
      <c r="A39" s="851" t="s">
        <v>420</v>
      </c>
      <c r="B39" s="852"/>
      <c r="C39" s="424">
        <v>26</v>
      </c>
      <c r="D39" s="403"/>
      <c r="E39" s="402"/>
      <c r="F39" s="402"/>
      <c r="G39" s="402"/>
      <c r="H39" s="402"/>
      <c r="I39" s="402"/>
      <c r="J39" s="402"/>
      <c r="K39" s="402"/>
      <c r="L39" s="402"/>
      <c r="M39" s="402"/>
      <c r="N39" s="402"/>
      <c r="O39" s="402"/>
      <c r="P39" s="402"/>
      <c r="Q39" s="402"/>
      <c r="R39" s="402"/>
      <c r="S39" s="402"/>
      <c r="T39" s="402"/>
      <c r="U39" s="402"/>
      <c r="V39" s="402"/>
      <c r="W39" s="402"/>
      <c r="X39" s="402"/>
      <c r="Y39" s="402"/>
      <c r="Z39" s="402"/>
      <c r="AA39" s="402"/>
      <c r="AB39" s="402"/>
      <c r="AC39" s="402"/>
      <c r="AD39" s="402"/>
      <c r="AE39" s="402"/>
      <c r="AF39" s="402"/>
      <c r="AG39" s="402"/>
      <c r="AH39" s="402"/>
      <c r="AI39" s="402"/>
      <c r="AJ39" s="402"/>
      <c r="AK39" s="402"/>
      <c r="AL39" s="402"/>
      <c r="AM39" s="402"/>
      <c r="AN39" s="402"/>
      <c r="AO39" s="402"/>
      <c r="AP39" s="402"/>
      <c r="AQ39" s="402"/>
      <c r="AR39" s="402"/>
      <c r="AS39" s="402"/>
      <c r="AT39" s="402"/>
      <c r="AU39" s="402"/>
      <c r="AV39" s="402"/>
      <c r="AW39" s="402"/>
      <c r="AX39" s="402"/>
      <c r="AY39" s="402"/>
      <c r="AZ39" s="402"/>
      <c r="BA39" s="402"/>
      <c r="BB39" s="402"/>
      <c r="BC39" s="402"/>
      <c r="BD39" s="402"/>
      <c r="BE39" s="402"/>
      <c r="BF39" s="402"/>
      <c r="BG39" s="402"/>
      <c r="BH39" s="402"/>
      <c r="BI39" s="402"/>
      <c r="BJ39" s="402"/>
      <c r="BK39" s="402"/>
      <c r="BL39" s="402"/>
      <c r="BM39" s="402"/>
      <c r="BN39" s="402"/>
      <c r="BO39" s="402"/>
      <c r="BP39" s="402"/>
      <c r="BQ39" s="402"/>
      <c r="BR39" s="402"/>
      <c r="BS39" s="402"/>
      <c r="BT39" s="402"/>
      <c r="BU39" s="402"/>
      <c r="BV39" s="402"/>
      <c r="BW39" s="402"/>
      <c r="BX39" s="402"/>
      <c r="BY39" s="402"/>
      <c r="BZ39" s="402"/>
      <c r="CA39" s="402"/>
      <c r="CB39" s="402"/>
      <c r="CC39" s="402"/>
      <c r="CD39" s="402"/>
      <c r="CE39" s="402"/>
      <c r="CF39" s="402"/>
      <c r="CG39" s="402"/>
      <c r="CH39" s="402"/>
      <c r="CI39" s="402"/>
      <c r="CJ39" s="402"/>
      <c r="CK39" s="402"/>
      <c r="CL39" s="402"/>
      <c r="CM39" s="402"/>
      <c r="CN39" s="402"/>
      <c r="CO39" s="402"/>
      <c r="CP39" s="402"/>
      <c r="CQ39" s="402"/>
      <c r="CR39" s="402"/>
      <c r="CS39" s="402"/>
      <c r="CT39" s="402"/>
      <c r="CU39" s="402"/>
      <c r="CV39" s="402"/>
      <c r="CW39" s="402"/>
      <c r="CX39" s="402"/>
      <c r="CY39" s="402"/>
      <c r="CZ39" s="402"/>
      <c r="DA39" s="402"/>
      <c r="DB39" s="402"/>
      <c r="DC39" s="402"/>
      <c r="DD39" s="402"/>
      <c r="DE39" s="402"/>
      <c r="DF39" s="402"/>
      <c r="DG39" s="402"/>
      <c r="DH39" s="402"/>
      <c r="DI39" s="402"/>
      <c r="DJ39" s="402"/>
      <c r="DK39" s="402"/>
      <c r="DL39" s="402"/>
      <c r="DM39" s="402"/>
      <c r="DN39" s="402"/>
      <c r="DO39" s="402"/>
      <c r="DP39" s="402"/>
      <c r="DQ39" s="402"/>
      <c r="DR39" s="402"/>
      <c r="DS39" s="402"/>
      <c r="DT39" s="402"/>
      <c r="DU39" s="402"/>
      <c r="DV39" s="402"/>
      <c r="DW39" s="402"/>
      <c r="DX39" s="402"/>
      <c r="DY39" s="402"/>
      <c r="DZ39" s="402"/>
      <c r="EA39" s="402"/>
      <c r="EB39" s="402"/>
      <c r="EC39" s="402"/>
      <c r="ED39" s="402"/>
      <c r="EE39" s="402"/>
      <c r="EF39" s="402"/>
      <c r="EG39" s="402"/>
      <c r="EH39" s="402"/>
      <c r="EI39" s="402"/>
      <c r="EJ39" s="402"/>
      <c r="EK39" s="402"/>
      <c r="EL39" s="402"/>
      <c r="EM39" s="402"/>
      <c r="EN39" s="402"/>
      <c r="EO39" s="402"/>
      <c r="EP39" s="402"/>
      <c r="EQ39" s="402"/>
      <c r="ER39" s="402"/>
      <c r="ES39" s="402"/>
      <c r="ET39" s="402"/>
      <c r="EU39" s="402"/>
      <c r="EV39" s="402"/>
      <c r="EW39" s="402"/>
      <c r="EX39" s="402"/>
      <c r="EY39" s="402"/>
      <c r="EZ39" s="402"/>
      <c r="FA39" s="402"/>
      <c r="FB39" s="402"/>
      <c r="FC39" s="402"/>
      <c r="FD39" s="402"/>
      <c r="FE39" s="402"/>
      <c r="FF39" s="402"/>
      <c r="FG39" s="402"/>
      <c r="FH39" s="402"/>
      <c r="FI39" s="402"/>
      <c r="FJ39" s="402"/>
      <c r="FK39" s="402"/>
      <c r="FL39" s="402"/>
      <c r="FM39" s="402"/>
      <c r="FN39" s="402"/>
      <c r="FO39" s="402"/>
      <c r="FP39" s="402"/>
      <c r="FQ39" s="402"/>
      <c r="FR39" s="402"/>
      <c r="FS39" s="402"/>
      <c r="FT39" s="402"/>
      <c r="FU39" s="402"/>
      <c r="FV39" s="402"/>
      <c r="FW39" s="402"/>
      <c r="FX39" s="402"/>
      <c r="FY39" s="402"/>
      <c r="FZ39" s="402"/>
      <c r="GA39" s="402"/>
      <c r="GB39" s="402"/>
      <c r="GC39" s="402"/>
      <c r="GD39" s="402"/>
      <c r="GE39" s="402"/>
      <c r="GF39" s="402"/>
      <c r="GG39" s="402"/>
      <c r="GH39" s="402"/>
      <c r="GI39" s="402"/>
      <c r="GJ39" s="402"/>
      <c r="GK39" s="402"/>
      <c r="GL39" s="402"/>
      <c r="GM39" s="402"/>
      <c r="GN39" s="402"/>
      <c r="GO39" s="402"/>
      <c r="GP39" s="402"/>
      <c r="GQ39" s="402"/>
      <c r="GR39" s="402"/>
      <c r="GS39" s="402"/>
      <c r="GT39" s="402"/>
      <c r="GU39" s="402"/>
      <c r="GV39" s="402"/>
      <c r="GW39" s="402"/>
      <c r="GX39" s="402"/>
      <c r="GY39" s="402"/>
      <c r="GZ39" s="402"/>
      <c r="HA39" s="402"/>
      <c r="HB39" s="402"/>
      <c r="HC39" s="402"/>
      <c r="HD39" s="402"/>
      <c r="HE39" s="402"/>
      <c r="HF39" s="402"/>
      <c r="HG39" s="402"/>
      <c r="HH39" s="402"/>
      <c r="HI39" s="402"/>
      <c r="HJ39" s="402"/>
      <c r="HK39" s="402"/>
      <c r="HL39" s="402"/>
      <c r="HM39" s="402"/>
      <c r="HN39" s="402"/>
      <c r="HO39" s="402"/>
      <c r="HP39" s="402"/>
      <c r="HQ39" s="402"/>
      <c r="HR39" s="402"/>
      <c r="HS39" s="402"/>
      <c r="HT39" s="402"/>
      <c r="HU39" s="402"/>
      <c r="HV39" s="402"/>
      <c r="HW39" s="402"/>
      <c r="HX39" s="402"/>
      <c r="HY39" s="402"/>
      <c r="HZ39" s="402"/>
      <c r="IA39" s="402"/>
      <c r="IB39" s="402"/>
      <c r="IC39" s="402"/>
      <c r="ID39" s="402"/>
      <c r="IE39" s="402"/>
      <c r="IF39" s="402"/>
      <c r="IG39" s="402"/>
      <c r="IH39" s="402"/>
      <c r="II39" s="402"/>
      <c r="IJ39" s="402"/>
      <c r="IK39" s="402"/>
      <c r="IL39" s="402"/>
      <c r="IM39" s="402"/>
      <c r="IN39" s="402"/>
      <c r="IO39" s="402"/>
      <c r="IP39" s="402"/>
      <c r="IQ39" s="402"/>
      <c r="IR39" s="402"/>
      <c r="IS39" s="402"/>
      <c r="IT39" s="402"/>
      <c r="IU39" s="402"/>
      <c r="IV39" s="402"/>
    </row>
    <row r="40" spans="1:256" ht="13.5">
      <c r="A40" s="828" t="s">
        <v>421</v>
      </c>
      <c r="B40" s="829"/>
      <c r="C40" s="424">
        <v>27</v>
      </c>
      <c r="D40" s="403"/>
      <c r="E40" s="402"/>
      <c r="F40" s="402"/>
      <c r="G40" s="402"/>
      <c r="H40" s="402"/>
      <c r="I40" s="402"/>
      <c r="J40" s="402"/>
      <c r="K40" s="402"/>
      <c r="L40" s="402"/>
      <c r="M40" s="402"/>
      <c r="N40" s="402"/>
      <c r="O40" s="402"/>
      <c r="P40" s="402"/>
      <c r="Q40" s="402"/>
      <c r="R40" s="402"/>
      <c r="S40" s="402"/>
      <c r="T40" s="402"/>
      <c r="U40" s="402"/>
      <c r="V40" s="402"/>
      <c r="W40" s="402"/>
      <c r="X40" s="402"/>
      <c r="Y40" s="402"/>
      <c r="Z40" s="402"/>
      <c r="AA40" s="402"/>
      <c r="AB40" s="402"/>
      <c r="AC40" s="402"/>
      <c r="AD40" s="402"/>
      <c r="AE40" s="402"/>
      <c r="AF40" s="402"/>
      <c r="AG40" s="402"/>
      <c r="AH40" s="402"/>
      <c r="AI40" s="402"/>
      <c r="AJ40" s="402"/>
      <c r="AK40" s="402"/>
      <c r="AL40" s="402"/>
      <c r="AM40" s="402"/>
      <c r="AN40" s="402"/>
      <c r="AO40" s="402"/>
      <c r="AP40" s="402"/>
      <c r="AQ40" s="402"/>
      <c r="AR40" s="402"/>
      <c r="AS40" s="402"/>
      <c r="AT40" s="402"/>
      <c r="AU40" s="402"/>
      <c r="AV40" s="402"/>
      <c r="AW40" s="402"/>
      <c r="AX40" s="402"/>
      <c r="AY40" s="402"/>
      <c r="AZ40" s="402"/>
      <c r="BA40" s="402"/>
      <c r="BB40" s="402"/>
      <c r="BC40" s="402"/>
      <c r="BD40" s="402"/>
      <c r="BE40" s="402"/>
      <c r="BF40" s="402"/>
      <c r="BG40" s="402"/>
      <c r="BH40" s="402"/>
      <c r="BI40" s="402"/>
      <c r="BJ40" s="402"/>
      <c r="BK40" s="402"/>
      <c r="BL40" s="402"/>
      <c r="BM40" s="402"/>
      <c r="BN40" s="402"/>
      <c r="BO40" s="402"/>
      <c r="BP40" s="402"/>
      <c r="BQ40" s="402"/>
      <c r="BR40" s="402"/>
      <c r="BS40" s="402"/>
      <c r="BT40" s="402"/>
      <c r="BU40" s="402"/>
      <c r="BV40" s="402"/>
      <c r="BW40" s="402"/>
      <c r="BX40" s="402"/>
      <c r="BY40" s="402"/>
      <c r="BZ40" s="402"/>
      <c r="CA40" s="402"/>
      <c r="CB40" s="402"/>
      <c r="CC40" s="402"/>
      <c r="CD40" s="402"/>
      <c r="CE40" s="402"/>
      <c r="CF40" s="402"/>
      <c r="CG40" s="402"/>
      <c r="CH40" s="402"/>
      <c r="CI40" s="402"/>
      <c r="CJ40" s="402"/>
      <c r="CK40" s="402"/>
      <c r="CL40" s="402"/>
      <c r="CM40" s="402"/>
      <c r="CN40" s="402"/>
      <c r="CO40" s="402"/>
      <c r="CP40" s="402"/>
      <c r="CQ40" s="402"/>
      <c r="CR40" s="402"/>
      <c r="CS40" s="402"/>
      <c r="CT40" s="402"/>
      <c r="CU40" s="402"/>
      <c r="CV40" s="402"/>
      <c r="CW40" s="402"/>
      <c r="CX40" s="402"/>
      <c r="CY40" s="402"/>
      <c r="CZ40" s="402"/>
      <c r="DA40" s="402"/>
      <c r="DB40" s="402"/>
      <c r="DC40" s="402"/>
      <c r="DD40" s="402"/>
      <c r="DE40" s="402"/>
      <c r="DF40" s="402"/>
      <c r="DG40" s="402"/>
      <c r="DH40" s="402"/>
      <c r="DI40" s="402"/>
      <c r="DJ40" s="402"/>
      <c r="DK40" s="402"/>
      <c r="DL40" s="402"/>
      <c r="DM40" s="402"/>
      <c r="DN40" s="402"/>
      <c r="DO40" s="402"/>
      <c r="DP40" s="402"/>
      <c r="DQ40" s="402"/>
      <c r="DR40" s="402"/>
      <c r="DS40" s="402"/>
      <c r="DT40" s="402"/>
      <c r="DU40" s="402"/>
      <c r="DV40" s="402"/>
      <c r="DW40" s="402"/>
      <c r="DX40" s="402"/>
      <c r="DY40" s="402"/>
      <c r="DZ40" s="402"/>
      <c r="EA40" s="402"/>
      <c r="EB40" s="402"/>
      <c r="EC40" s="402"/>
      <c r="ED40" s="402"/>
      <c r="EE40" s="402"/>
      <c r="EF40" s="402"/>
      <c r="EG40" s="402"/>
      <c r="EH40" s="402"/>
      <c r="EI40" s="402"/>
      <c r="EJ40" s="402"/>
      <c r="EK40" s="402"/>
      <c r="EL40" s="402"/>
      <c r="EM40" s="402"/>
      <c r="EN40" s="402"/>
      <c r="EO40" s="402"/>
      <c r="EP40" s="402"/>
      <c r="EQ40" s="402"/>
      <c r="ER40" s="402"/>
      <c r="ES40" s="402"/>
      <c r="ET40" s="402"/>
      <c r="EU40" s="402"/>
      <c r="EV40" s="402"/>
      <c r="EW40" s="402"/>
      <c r="EX40" s="402"/>
      <c r="EY40" s="402"/>
      <c r="EZ40" s="402"/>
      <c r="FA40" s="402"/>
      <c r="FB40" s="402"/>
      <c r="FC40" s="402"/>
      <c r="FD40" s="402"/>
      <c r="FE40" s="402"/>
      <c r="FF40" s="402"/>
      <c r="FG40" s="402"/>
      <c r="FH40" s="402"/>
      <c r="FI40" s="402"/>
      <c r="FJ40" s="402"/>
      <c r="FK40" s="402"/>
      <c r="FL40" s="402"/>
      <c r="FM40" s="402"/>
      <c r="FN40" s="402"/>
      <c r="FO40" s="402"/>
      <c r="FP40" s="402"/>
      <c r="FQ40" s="402"/>
      <c r="FR40" s="402"/>
      <c r="FS40" s="402"/>
      <c r="FT40" s="402"/>
      <c r="FU40" s="402"/>
      <c r="FV40" s="402"/>
      <c r="FW40" s="402"/>
      <c r="FX40" s="402"/>
      <c r="FY40" s="402"/>
      <c r="FZ40" s="402"/>
      <c r="GA40" s="402"/>
      <c r="GB40" s="402"/>
      <c r="GC40" s="402"/>
      <c r="GD40" s="402"/>
      <c r="GE40" s="402"/>
      <c r="GF40" s="402"/>
      <c r="GG40" s="402"/>
      <c r="GH40" s="402"/>
      <c r="GI40" s="402"/>
      <c r="GJ40" s="402"/>
      <c r="GK40" s="402"/>
      <c r="GL40" s="402"/>
      <c r="GM40" s="402"/>
      <c r="GN40" s="402"/>
      <c r="GO40" s="402"/>
      <c r="GP40" s="402"/>
      <c r="GQ40" s="402"/>
      <c r="GR40" s="402"/>
      <c r="GS40" s="402"/>
      <c r="GT40" s="402"/>
      <c r="GU40" s="402"/>
      <c r="GV40" s="402"/>
      <c r="GW40" s="402"/>
      <c r="GX40" s="402"/>
      <c r="GY40" s="402"/>
      <c r="GZ40" s="402"/>
      <c r="HA40" s="402"/>
      <c r="HB40" s="402"/>
      <c r="HC40" s="402"/>
      <c r="HD40" s="402"/>
      <c r="HE40" s="402"/>
      <c r="HF40" s="402"/>
      <c r="HG40" s="402"/>
      <c r="HH40" s="402"/>
      <c r="HI40" s="402"/>
      <c r="HJ40" s="402"/>
      <c r="HK40" s="402"/>
      <c r="HL40" s="402"/>
      <c r="HM40" s="402"/>
      <c r="HN40" s="402"/>
      <c r="HO40" s="402"/>
      <c r="HP40" s="402"/>
      <c r="HQ40" s="402"/>
      <c r="HR40" s="402"/>
      <c r="HS40" s="402"/>
      <c r="HT40" s="402"/>
      <c r="HU40" s="402"/>
      <c r="HV40" s="402"/>
      <c r="HW40" s="402"/>
      <c r="HX40" s="402"/>
      <c r="HY40" s="402"/>
      <c r="HZ40" s="402"/>
      <c r="IA40" s="402"/>
      <c r="IB40" s="402"/>
      <c r="IC40" s="402"/>
      <c r="ID40" s="402"/>
      <c r="IE40" s="402"/>
      <c r="IF40" s="402"/>
      <c r="IG40" s="402"/>
      <c r="IH40" s="402"/>
      <c r="II40" s="402"/>
      <c r="IJ40" s="402"/>
      <c r="IK40" s="402"/>
      <c r="IL40" s="402"/>
      <c r="IM40" s="402"/>
      <c r="IN40" s="402"/>
      <c r="IO40" s="402"/>
      <c r="IP40" s="402"/>
      <c r="IQ40" s="402"/>
      <c r="IR40" s="402"/>
      <c r="IS40" s="402"/>
      <c r="IT40" s="402"/>
      <c r="IU40" s="402"/>
      <c r="IV40" s="402"/>
    </row>
    <row r="41" spans="1:256" ht="13.5">
      <c r="A41" s="828" t="s">
        <v>422</v>
      </c>
      <c r="B41" s="829"/>
      <c r="C41" s="424">
        <v>28</v>
      </c>
      <c r="D41" s="403"/>
      <c r="E41" s="402"/>
      <c r="F41" s="402"/>
      <c r="G41" s="402"/>
      <c r="H41" s="402"/>
      <c r="I41" s="402"/>
      <c r="J41" s="402"/>
      <c r="K41" s="402"/>
      <c r="L41" s="402"/>
      <c r="M41" s="402"/>
      <c r="N41" s="402"/>
      <c r="O41" s="402"/>
      <c r="P41" s="402"/>
      <c r="Q41" s="402"/>
      <c r="R41" s="402"/>
      <c r="S41" s="402"/>
      <c r="T41" s="402"/>
      <c r="U41" s="402"/>
      <c r="V41" s="402"/>
      <c r="W41" s="402"/>
      <c r="X41" s="402"/>
      <c r="Y41" s="402"/>
      <c r="Z41" s="402"/>
      <c r="AA41" s="402"/>
      <c r="AB41" s="402"/>
      <c r="AC41" s="402"/>
      <c r="AD41" s="402"/>
      <c r="AE41" s="402"/>
      <c r="AF41" s="402"/>
      <c r="AG41" s="402"/>
      <c r="AH41" s="402"/>
      <c r="AI41" s="402"/>
      <c r="AJ41" s="402"/>
      <c r="AK41" s="402"/>
      <c r="AL41" s="402"/>
      <c r="AM41" s="402"/>
      <c r="AN41" s="402"/>
      <c r="AO41" s="402"/>
      <c r="AP41" s="402"/>
      <c r="AQ41" s="402"/>
      <c r="AR41" s="402"/>
      <c r="AS41" s="402"/>
      <c r="AT41" s="402"/>
      <c r="AU41" s="402"/>
      <c r="AV41" s="402"/>
      <c r="AW41" s="402"/>
      <c r="AX41" s="402"/>
      <c r="AY41" s="402"/>
      <c r="AZ41" s="402"/>
      <c r="BA41" s="402"/>
      <c r="BB41" s="402"/>
      <c r="BC41" s="402"/>
      <c r="BD41" s="402"/>
      <c r="BE41" s="402"/>
      <c r="BF41" s="402"/>
      <c r="BG41" s="402"/>
      <c r="BH41" s="402"/>
      <c r="BI41" s="402"/>
      <c r="BJ41" s="402"/>
      <c r="BK41" s="402"/>
      <c r="BL41" s="402"/>
      <c r="BM41" s="402"/>
      <c r="BN41" s="402"/>
      <c r="BO41" s="402"/>
      <c r="BP41" s="402"/>
      <c r="BQ41" s="402"/>
      <c r="BR41" s="402"/>
      <c r="BS41" s="402"/>
      <c r="BT41" s="402"/>
      <c r="BU41" s="402"/>
      <c r="BV41" s="402"/>
      <c r="BW41" s="402"/>
      <c r="BX41" s="402"/>
      <c r="BY41" s="402"/>
      <c r="BZ41" s="402"/>
      <c r="CA41" s="402"/>
      <c r="CB41" s="402"/>
      <c r="CC41" s="402"/>
      <c r="CD41" s="402"/>
      <c r="CE41" s="402"/>
      <c r="CF41" s="402"/>
      <c r="CG41" s="402"/>
      <c r="CH41" s="402"/>
      <c r="CI41" s="402"/>
      <c r="CJ41" s="402"/>
      <c r="CK41" s="402"/>
      <c r="CL41" s="402"/>
      <c r="CM41" s="402"/>
      <c r="CN41" s="402"/>
      <c r="CO41" s="402"/>
      <c r="CP41" s="402"/>
      <c r="CQ41" s="402"/>
      <c r="CR41" s="402"/>
      <c r="CS41" s="402"/>
      <c r="CT41" s="402"/>
      <c r="CU41" s="402"/>
      <c r="CV41" s="402"/>
      <c r="CW41" s="402"/>
      <c r="CX41" s="402"/>
      <c r="CY41" s="402"/>
      <c r="CZ41" s="402"/>
      <c r="DA41" s="402"/>
      <c r="DB41" s="402"/>
      <c r="DC41" s="402"/>
      <c r="DD41" s="402"/>
      <c r="DE41" s="402"/>
      <c r="DF41" s="402"/>
      <c r="DG41" s="402"/>
      <c r="DH41" s="402"/>
      <c r="DI41" s="402"/>
      <c r="DJ41" s="402"/>
      <c r="DK41" s="402"/>
      <c r="DL41" s="402"/>
      <c r="DM41" s="402"/>
      <c r="DN41" s="402"/>
      <c r="DO41" s="402"/>
      <c r="DP41" s="402"/>
      <c r="DQ41" s="402"/>
      <c r="DR41" s="402"/>
      <c r="DS41" s="402"/>
      <c r="DT41" s="402"/>
      <c r="DU41" s="402"/>
      <c r="DV41" s="402"/>
      <c r="DW41" s="402"/>
      <c r="DX41" s="402"/>
      <c r="DY41" s="402"/>
      <c r="DZ41" s="402"/>
      <c r="EA41" s="402"/>
      <c r="EB41" s="402"/>
      <c r="EC41" s="402"/>
      <c r="ED41" s="402"/>
      <c r="EE41" s="402"/>
      <c r="EF41" s="402"/>
      <c r="EG41" s="402"/>
      <c r="EH41" s="402"/>
      <c r="EI41" s="402"/>
      <c r="EJ41" s="402"/>
      <c r="EK41" s="402"/>
      <c r="EL41" s="402"/>
      <c r="EM41" s="402"/>
      <c r="EN41" s="402"/>
      <c r="EO41" s="402"/>
      <c r="EP41" s="402"/>
      <c r="EQ41" s="402"/>
      <c r="ER41" s="402"/>
      <c r="ES41" s="402"/>
      <c r="ET41" s="402"/>
      <c r="EU41" s="402"/>
      <c r="EV41" s="402"/>
      <c r="EW41" s="402"/>
      <c r="EX41" s="402"/>
      <c r="EY41" s="402"/>
      <c r="EZ41" s="402"/>
      <c r="FA41" s="402"/>
      <c r="FB41" s="402"/>
      <c r="FC41" s="402"/>
      <c r="FD41" s="402"/>
      <c r="FE41" s="402"/>
      <c r="FF41" s="402"/>
      <c r="FG41" s="402"/>
      <c r="FH41" s="402"/>
      <c r="FI41" s="402"/>
      <c r="FJ41" s="402"/>
      <c r="FK41" s="402"/>
      <c r="FL41" s="402"/>
      <c r="FM41" s="402"/>
      <c r="FN41" s="402"/>
      <c r="FO41" s="402"/>
      <c r="FP41" s="402"/>
      <c r="FQ41" s="402"/>
      <c r="FR41" s="402"/>
      <c r="FS41" s="402"/>
      <c r="FT41" s="402"/>
      <c r="FU41" s="402"/>
      <c r="FV41" s="402"/>
      <c r="FW41" s="402"/>
      <c r="FX41" s="402"/>
      <c r="FY41" s="402"/>
      <c r="FZ41" s="402"/>
      <c r="GA41" s="402"/>
      <c r="GB41" s="402"/>
      <c r="GC41" s="402"/>
      <c r="GD41" s="402"/>
      <c r="GE41" s="402"/>
      <c r="GF41" s="402"/>
      <c r="GG41" s="402"/>
      <c r="GH41" s="402"/>
      <c r="GI41" s="402"/>
      <c r="GJ41" s="402"/>
      <c r="GK41" s="402"/>
      <c r="GL41" s="402"/>
      <c r="GM41" s="402"/>
      <c r="GN41" s="402"/>
      <c r="GO41" s="402"/>
      <c r="GP41" s="402"/>
      <c r="GQ41" s="402"/>
      <c r="GR41" s="402"/>
      <c r="GS41" s="402"/>
      <c r="GT41" s="402"/>
      <c r="GU41" s="402"/>
      <c r="GV41" s="402"/>
      <c r="GW41" s="402"/>
      <c r="GX41" s="402"/>
      <c r="GY41" s="402"/>
      <c r="GZ41" s="402"/>
      <c r="HA41" s="402"/>
      <c r="HB41" s="402"/>
      <c r="HC41" s="402"/>
      <c r="HD41" s="402"/>
      <c r="HE41" s="402"/>
      <c r="HF41" s="402"/>
      <c r="HG41" s="402"/>
      <c r="HH41" s="402"/>
      <c r="HI41" s="402"/>
      <c r="HJ41" s="402"/>
      <c r="HK41" s="402"/>
      <c r="HL41" s="402"/>
      <c r="HM41" s="402"/>
      <c r="HN41" s="402"/>
      <c r="HO41" s="402"/>
      <c r="HP41" s="402"/>
      <c r="HQ41" s="402"/>
      <c r="HR41" s="402"/>
      <c r="HS41" s="402"/>
      <c r="HT41" s="402"/>
      <c r="HU41" s="402"/>
      <c r="HV41" s="402"/>
      <c r="HW41" s="402"/>
      <c r="HX41" s="402"/>
      <c r="HY41" s="402"/>
      <c r="HZ41" s="402"/>
      <c r="IA41" s="402"/>
      <c r="IB41" s="402"/>
      <c r="IC41" s="402"/>
      <c r="ID41" s="402"/>
      <c r="IE41" s="402"/>
      <c r="IF41" s="402"/>
      <c r="IG41" s="402"/>
      <c r="IH41" s="402"/>
      <c r="II41" s="402"/>
      <c r="IJ41" s="402"/>
      <c r="IK41" s="402"/>
      <c r="IL41" s="402"/>
      <c r="IM41" s="402"/>
      <c r="IN41" s="402"/>
      <c r="IO41" s="402"/>
      <c r="IP41" s="402"/>
      <c r="IQ41" s="402"/>
      <c r="IR41" s="402"/>
      <c r="IS41" s="402"/>
      <c r="IT41" s="402"/>
      <c r="IU41" s="402"/>
      <c r="IV41" s="402"/>
    </row>
    <row r="42" spans="1:256" ht="13.5">
      <c r="A42" s="828" t="s">
        <v>423</v>
      </c>
      <c r="B42" s="829"/>
      <c r="C42" s="424">
        <v>29</v>
      </c>
      <c r="D42" s="403"/>
      <c r="E42" s="402"/>
      <c r="F42" s="402"/>
      <c r="G42" s="402"/>
      <c r="H42" s="402"/>
      <c r="I42" s="402"/>
      <c r="J42" s="402"/>
      <c r="K42" s="402"/>
      <c r="L42" s="402"/>
      <c r="M42" s="402"/>
      <c r="N42" s="402"/>
      <c r="O42" s="402"/>
      <c r="P42" s="402"/>
      <c r="Q42" s="402"/>
      <c r="R42" s="402"/>
      <c r="S42" s="402"/>
      <c r="T42" s="402"/>
      <c r="U42" s="402"/>
      <c r="V42" s="402"/>
      <c r="W42" s="402"/>
      <c r="X42" s="402"/>
      <c r="Y42" s="402"/>
      <c r="Z42" s="402"/>
      <c r="AA42" s="402"/>
      <c r="AB42" s="402"/>
      <c r="AC42" s="402"/>
      <c r="AD42" s="402"/>
      <c r="AE42" s="402"/>
      <c r="AF42" s="402"/>
      <c r="AG42" s="402"/>
      <c r="AH42" s="402"/>
      <c r="AI42" s="402"/>
      <c r="AJ42" s="402"/>
      <c r="AK42" s="402"/>
      <c r="AL42" s="402"/>
      <c r="AM42" s="402"/>
      <c r="AN42" s="402"/>
      <c r="AO42" s="402"/>
      <c r="AP42" s="402"/>
      <c r="AQ42" s="402"/>
      <c r="AR42" s="402"/>
      <c r="AS42" s="402"/>
      <c r="AT42" s="402"/>
      <c r="AU42" s="402"/>
      <c r="AV42" s="402"/>
      <c r="AW42" s="402"/>
      <c r="AX42" s="402"/>
      <c r="AY42" s="402"/>
      <c r="AZ42" s="402"/>
      <c r="BA42" s="402"/>
      <c r="BB42" s="402"/>
      <c r="BC42" s="402"/>
      <c r="BD42" s="402"/>
      <c r="BE42" s="402"/>
      <c r="BF42" s="402"/>
      <c r="BG42" s="402"/>
      <c r="BH42" s="402"/>
      <c r="BI42" s="402"/>
      <c r="BJ42" s="402"/>
      <c r="BK42" s="402"/>
      <c r="BL42" s="402"/>
      <c r="BM42" s="402"/>
      <c r="BN42" s="402"/>
      <c r="BO42" s="402"/>
      <c r="BP42" s="402"/>
      <c r="BQ42" s="402"/>
      <c r="BR42" s="402"/>
      <c r="BS42" s="402"/>
      <c r="BT42" s="402"/>
      <c r="BU42" s="402"/>
      <c r="BV42" s="402"/>
      <c r="BW42" s="402"/>
      <c r="BX42" s="402"/>
      <c r="BY42" s="402"/>
      <c r="BZ42" s="402"/>
      <c r="CA42" s="402"/>
      <c r="CB42" s="402"/>
      <c r="CC42" s="402"/>
      <c r="CD42" s="402"/>
      <c r="CE42" s="402"/>
      <c r="CF42" s="402"/>
      <c r="CG42" s="402"/>
      <c r="CH42" s="402"/>
      <c r="CI42" s="402"/>
      <c r="CJ42" s="402"/>
      <c r="CK42" s="402"/>
      <c r="CL42" s="402"/>
      <c r="CM42" s="402"/>
      <c r="CN42" s="402"/>
      <c r="CO42" s="402"/>
      <c r="CP42" s="402"/>
      <c r="CQ42" s="402"/>
      <c r="CR42" s="402"/>
      <c r="CS42" s="402"/>
      <c r="CT42" s="402"/>
      <c r="CU42" s="402"/>
      <c r="CV42" s="402"/>
      <c r="CW42" s="402"/>
      <c r="CX42" s="402"/>
      <c r="CY42" s="402"/>
      <c r="CZ42" s="402"/>
      <c r="DA42" s="402"/>
      <c r="DB42" s="402"/>
      <c r="DC42" s="402"/>
      <c r="DD42" s="402"/>
      <c r="DE42" s="402"/>
      <c r="DF42" s="402"/>
      <c r="DG42" s="402"/>
      <c r="DH42" s="402"/>
      <c r="DI42" s="402"/>
      <c r="DJ42" s="402"/>
      <c r="DK42" s="402"/>
      <c r="DL42" s="402"/>
      <c r="DM42" s="402"/>
      <c r="DN42" s="402"/>
      <c r="DO42" s="402"/>
      <c r="DP42" s="402"/>
      <c r="DQ42" s="402"/>
      <c r="DR42" s="402"/>
      <c r="DS42" s="402"/>
      <c r="DT42" s="402"/>
      <c r="DU42" s="402"/>
      <c r="DV42" s="402"/>
      <c r="DW42" s="402"/>
      <c r="DX42" s="402"/>
      <c r="DY42" s="402"/>
      <c r="DZ42" s="402"/>
      <c r="EA42" s="402"/>
      <c r="EB42" s="402"/>
      <c r="EC42" s="402"/>
      <c r="ED42" s="402"/>
      <c r="EE42" s="402"/>
      <c r="EF42" s="402"/>
      <c r="EG42" s="402"/>
      <c r="EH42" s="402"/>
      <c r="EI42" s="402"/>
      <c r="EJ42" s="402"/>
      <c r="EK42" s="402"/>
      <c r="EL42" s="402"/>
      <c r="EM42" s="402"/>
      <c r="EN42" s="402"/>
      <c r="EO42" s="402"/>
      <c r="EP42" s="402"/>
      <c r="EQ42" s="402"/>
      <c r="ER42" s="402"/>
      <c r="ES42" s="402"/>
      <c r="ET42" s="402"/>
      <c r="EU42" s="402"/>
      <c r="EV42" s="402"/>
      <c r="EW42" s="402"/>
      <c r="EX42" s="402"/>
      <c r="EY42" s="402"/>
      <c r="EZ42" s="402"/>
      <c r="FA42" s="402"/>
      <c r="FB42" s="402"/>
      <c r="FC42" s="402"/>
      <c r="FD42" s="402"/>
      <c r="FE42" s="402"/>
      <c r="FF42" s="402"/>
      <c r="FG42" s="402"/>
      <c r="FH42" s="402"/>
      <c r="FI42" s="402"/>
      <c r="FJ42" s="402"/>
      <c r="FK42" s="402"/>
      <c r="FL42" s="402"/>
      <c r="FM42" s="402"/>
      <c r="FN42" s="402"/>
      <c r="FO42" s="402"/>
      <c r="FP42" s="402"/>
      <c r="FQ42" s="402"/>
      <c r="FR42" s="402"/>
      <c r="FS42" s="402"/>
      <c r="FT42" s="402"/>
      <c r="FU42" s="402"/>
      <c r="FV42" s="402"/>
      <c r="FW42" s="402"/>
      <c r="FX42" s="402"/>
      <c r="FY42" s="402"/>
      <c r="FZ42" s="402"/>
      <c r="GA42" s="402"/>
      <c r="GB42" s="402"/>
      <c r="GC42" s="402"/>
      <c r="GD42" s="402"/>
      <c r="GE42" s="402"/>
      <c r="GF42" s="402"/>
      <c r="GG42" s="402"/>
      <c r="GH42" s="402"/>
      <c r="GI42" s="402"/>
      <c r="GJ42" s="402"/>
      <c r="GK42" s="402"/>
      <c r="GL42" s="402"/>
      <c r="GM42" s="402"/>
      <c r="GN42" s="402"/>
      <c r="GO42" s="402"/>
      <c r="GP42" s="402"/>
      <c r="GQ42" s="402"/>
      <c r="GR42" s="402"/>
      <c r="GS42" s="402"/>
      <c r="GT42" s="402"/>
      <c r="GU42" s="402"/>
      <c r="GV42" s="402"/>
      <c r="GW42" s="402"/>
      <c r="GX42" s="402"/>
      <c r="GY42" s="402"/>
      <c r="GZ42" s="402"/>
      <c r="HA42" s="402"/>
      <c r="HB42" s="402"/>
      <c r="HC42" s="402"/>
      <c r="HD42" s="402"/>
      <c r="HE42" s="402"/>
      <c r="HF42" s="402"/>
      <c r="HG42" s="402"/>
      <c r="HH42" s="402"/>
      <c r="HI42" s="402"/>
      <c r="HJ42" s="402"/>
      <c r="HK42" s="402"/>
      <c r="HL42" s="402"/>
      <c r="HM42" s="402"/>
      <c r="HN42" s="402"/>
      <c r="HO42" s="402"/>
      <c r="HP42" s="402"/>
      <c r="HQ42" s="402"/>
      <c r="HR42" s="402"/>
      <c r="HS42" s="402"/>
      <c r="HT42" s="402"/>
      <c r="HU42" s="402"/>
      <c r="HV42" s="402"/>
      <c r="HW42" s="402"/>
      <c r="HX42" s="402"/>
      <c r="HY42" s="402"/>
      <c r="HZ42" s="402"/>
      <c r="IA42" s="402"/>
      <c r="IB42" s="402"/>
      <c r="IC42" s="402"/>
      <c r="ID42" s="402"/>
      <c r="IE42" s="402"/>
      <c r="IF42" s="402"/>
      <c r="IG42" s="402"/>
      <c r="IH42" s="402"/>
      <c r="II42" s="402"/>
      <c r="IJ42" s="402"/>
      <c r="IK42" s="402"/>
      <c r="IL42" s="402"/>
      <c r="IM42" s="402"/>
      <c r="IN42" s="402"/>
      <c r="IO42" s="402"/>
      <c r="IP42" s="402"/>
      <c r="IQ42" s="402"/>
      <c r="IR42" s="402"/>
      <c r="IS42" s="402"/>
      <c r="IT42" s="402"/>
      <c r="IU42" s="402"/>
      <c r="IV42" s="402"/>
    </row>
    <row r="43" spans="1:256" ht="13.5">
      <c r="A43" s="828" t="s">
        <v>424</v>
      </c>
      <c r="B43" s="829"/>
      <c r="C43" s="424">
        <v>30</v>
      </c>
      <c r="D43" s="403"/>
      <c r="E43" s="402"/>
      <c r="F43" s="402"/>
      <c r="G43" s="402"/>
      <c r="H43" s="402"/>
      <c r="I43" s="402"/>
      <c r="J43" s="402"/>
      <c r="K43" s="402"/>
      <c r="L43" s="402"/>
      <c r="M43" s="402"/>
      <c r="N43" s="402"/>
      <c r="O43" s="402"/>
      <c r="P43" s="402"/>
      <c r="Q43" s="402"/>
      <c r="R43" s="402"/>
      <c r="S43" s="402"/>
      <c r="T43" s="402"/>
      <c r="U43" s="402"/>
      <c r="V43" s="402"/>
      <c r="W43" s="402"/>
      <c r="X43" s="402"/>
      <c r="Y43" s="402"/>
      <c r="Z43" s="402"/>
      <c r="AA43" s="402"/>
      <c r="AB43" s="402"/>
      <c r="AC43" s="402"/>
      <c r="AD43" s="402"/>
      <c r="AE43" s="402"/>
      <c r="AF43" s="402"/>
      <c r="AG43" s="402"/>
      <c r="AH43" s="402"/>
      <c r="AI43" s="402"/>
      <c r="AJ43" s="402"/>
      <c r="AK43" s="402"/>
      <c r="AL43" s="402"/>
      <c r="AM43" s="402"/>
      <c r="AN43" s="402"/>
      <c r="AO43" s="402"/>
      <c r="AP43" s="402"/>
      <c r="AQ43" s="402"/>
      <c r="AR43" s="402"/>
      <c r="AS43" s="402"/>
      <c r="AT43" s="402"/>
      <c r="AU43" s="402"/>
      <c r="AV43" s="402"/>
      <c r="AW43" s="402"/>
      <c r="AX43" s="402"/>
      <c r="AY43" s="402"/>
      <c r="AZ43" s="402"/>
      <c r="BA43" s="402"/>
      <c r="BB43" s="402"/>
      <c r="BC43" s="402"/>
      <c r="BD43" s="402"/>
      <c r="BE43" s="402"/>
      <c r="BF43" s="402"/>
      <c r="BG43" s="402"/>
      <c r="BH43" s="402"/>
      <c r="BI43" s="402"/>
      <c r="BJ43" s="402"/>
      <c r="BK43" s="402"/>
      <c r="BL43" s="402"/>
      <c r="BM43" s="402"/>
      <c r="BN43" s="402"/>
      <c r="BO43" s="402"/>
      <c r="BP43" s="402"/>
      <c r="BQ43" s="402"/>
      <c r="BR43" s="402"/>
      <c r="BS43" s="402"/>
      <c r="BT43" s="402"/>
      <c r="BU43" s="402"/>
      <c r="BV43" s="402"/>
      <c r="BW43" s="402"/>
      <c r="BX43" s="402"/>
      <c r="BY43" s="402"/>
      <c r="BZ43" s="402"/>
      <c r="CA43" s="402"/>
      <c r="CB43" s="402"/>
      <c r="CC43" s="402"/>
      <c r="CD43" s="402"/>
      <c r="CE43" s="402"/>
      <c r="CF43" s="402"/>
      <c r="CG43" s="402"/>
      <c r="CH43" s="402"/>
      <c r="CI43" s="402"/>
      <c r="CJ43" s="402"/>
      <c r="CK43" s="402"/>
      <c r="CL43" s="402"/>
      <c r="CM43" s="402"/>
      <c r="CN43" s="402"/>
      <c r="CO43" s="402"/>
      <c r="CP43" s="402"/>
      <c r="CQ43" s="402"/>
      <c r="CR43" s="402"/>
      <c r="CS43" s="402"/>
      <c r="CT43" s="402"/>
      <c r="CU43" s="402"/>
      <c r="CV43" s="402"/>
      <c r="CW43" s="402"/>
      <c r="CX43" s="402"/>
      <c r="CY43" s="402"/>
      <c r="CZ43" s="402"/>
      <c r="DA43" s="402"/>
      <c r="DB43" s="402"/>
      <c r="DC43" s="402"/>
      <c r="DD43" s="402"/>
      <c r="DE43" s="402"/>
      <c r="DF43" s="402"/>
      <c r="DG43" s="402"/>
      <c r="DH43" s="402"/>
      <c r="DI43" s="402"/>
      <c r="DJ43" s="402"/>
      <c r="DK43" s="402"/>
      <c r="DL43" s="402"/>
      <c r="DM43" s="402"/>
      <c r="DN43" s="402"/>
      <c r="DO43" s="402"/>
      <c r="DP43" s="402"/>
      <c r="DQ43" s="402"/>
      <c r="DR43" s="402"/>
      <c r="DS43" s="402"/>
      <c r="DT43" s="402"/>
      <c r="DU43" s="402"/>
      <c r="DV43" s="402"/>
      <c r="DW43" s="402"/>
      <c r="DX43" s="402"/>
      <c r="DY43" s="402"/>
      <c r="DZ43" s="402"/>
      <c r="EA43" s="402"/>
      <c r="EB43" s="402"/>
      <c r="EC43" s="402"/>
      <c r="ED43" s="402"/>
      <c r="EE43" s="402"/>
      <c r="EF43" s="402"/>
      <c r="EG43" s="402"/>
      <c r="EH43" s="402"/>
      <c r="EI43" s="402"/>
      <c r="EJ43" s="402"/>
      <c r="EK43" s="402"/>
      <c r="EL43" s="402"/>
      <c r="EM43" s="402"/>
      <c r="EN43" s="402"/>
      <c r="EO43" s="402"/>
      <c r="EP43" s="402"/>
      <c r="EQ43" s="402"/>
      <c r="ER43" s="402"/>
      <c r="ES43" s="402"/>
      <c r="ET43" s="402"/>
      <c r="EU43" s="402"/>
      <c r="EV43" s="402"/>
      <c r="EW43" s="402"/>
      <c r="EX43" s="402"/>
      <c r="EY43" s="402"/>
      <c r="EZ43" s="402"/>
      <c r="FA43" s="402"/>
      <c r="FB43" s="402"/>
      <c r="FC43" s="402"/>
      <c r="FD43" s="402"/>
      <c r="FE43" s="402"/>
      <c r="FF43" s="402"/>
      <c r="FG43" s="402"/>
      <c r="FH43" s="402"/>
      <c r="FI43" s="402"/>
      <c r="FJ43" s="402"/>
      <c r="FK43" s="402"/>
      <c r="FL43" s="402"/>
      <c r="FM43" s="402"/>
      <c r="FN43" s="402"/>
      <c r="FO43" s="402"/>
      <c r="FP43" s="402"/>
      <c r="FQ43" s="402"/>
      <c r="FR43" s="402"/>
      <c r="FS43" s="402"/>
      <c r="FT43" s="402"/>
      <c r="FU43" s="402"/>
      <c r="FV43" s="402"/>
      <c r="FW43" s="402"/>
      <c r="FX43" s="402"/>
      <c r="FY43" s="402"/>
      <c r="FZ43" s="402"/>
      <c r="GA43" s="402"/>
      <c r="GB43" s="402"/>
      <c r="GC43" s="402"/>
      <c r="GD43" s="402"/>
      <c r="GE43" s="402"/>
      <c r="GF43" s="402"/>
      <c r="GG43" s="402"/>
      <c r="GH43" s="402"/>
      <c r="GI43" s="402"/>
      <c r="GJ43" s="402"/>
      <c r="GK43" s="402"/>
      <c r="GL43" s="402"/>
      <c r="GM43" s="402"/>
      <c r="GN43" s="402"/>
      <c r="GO43" s="402"/>
      <c r="GP43" s="402"/>
      <c r="GQ43" s="402"/>
      <c r="GR43" s="402"/>
      <c r="GS43" s="402"/>
      <c r="GT43" s="402"/>
      <c r="GU43" s="402"/>
      <c r="GV43" s="402"/>
      <c r="GW43" s="402"/>
      <c r="GX43" s="402"/>
      <c r="GY43" s="402"/>
      <c r="GZ43" s="402"/>
      <c r="HA43" s="402"/>
      <c r="HB43" s="402"/>
      <c r="HC43" s="402"/>
      <c r="HD43" s="402"/>
      <c r="HE43" s="402"/>
      <c r="HF43" s="402"/>
      <c r="HG43" s="402"/>
      <c r="HH43" s="402"/>
      <c r="HI43" s="402"/>
      <c r="HJ43" s="402"/>
      <c r="HK43" s="402"/>
      <c r="HL43" s="402"/>
      <c r="HM43" s="402"/>
      <c r="HN43" s="402"/>
      <c r="HO43" s="402"/>
      <c r="HP43" s="402"/>
      <c r="HQ43" s="402"/>
      <c r="HR43" s="402"/>
      <c r="HS43" s="402"/>
      <c r="HT43" s="402"/>
      <c r="HU43" s="402"/>
      <c r="HV43" s="402"/>
      <c r="HW43" s="402"/>
      <c r="HX43" s="402"/>
      <c r="HY43" s="402"/>
      <c r="HZ43" s="402"/>
      <c r="IA43" s="402"/>
      <c r="IB43" s="402"/>
      <c r="IC43" s="402"/>
      <c r="ID43" s="402"/>
      <c r="IE43" s="402"/>
      <c r="IF43" s="402"/>
      <c r="IG43" s="402"/>
      <c r="IH43" s="402"/>
      <c r="II43" s="402"/>
      <c r="IJ43" s="402"/>
      <c r="IK43" s="402"/>
      <c r="IL43" s="402"/>
      <c r="IM43" s="402"/>
      <c r="IN43" s="402"/>
      <c r="IO43" s="402"/>
      <c r="IP43" s="402"/>
      <c r="IQ43" s="402"/>
      <c r="IR43" s="402"/>
      <c r="IS43" s="402"/>
      <c r="IT43" s="402"/>
      <c r="IU43" s="402"/>
      <c r="IV43" s="402"/>
    </row>
    <row r="44" spans="1:256" ht="13.5">
      <c r="A44" s="828" t="s">
        <v>425</v>
      </c>
      <c r="B44" s="829"/>
      <c r="C44" s="424">
        <v>31</v>
      </c>
      <c r="D44" s="403"/>
      <c r="E44" s="402"/>
      <c r="F44" s="402"/>
      <c r="G44" s="402"/>
      <c r="H44" s="402"/>
      <c r="I44" s="402"/>
      <c r="J44" s="402"/>
      <c r="K44" s="402"/>
      <c r="L44" s="402"/>
      <c r="M44" s="402"/>
      <c r="N44" s="402"/>
      <c r="O44" s="402"/>
      <c r="P44" s="402"/>
      <c r="Q44" s="402"/>
      <c r="R44" s="402"/>
      <c r="S44" s="402"/>
      <c r="T44" s="402"/>
      <c r="U44" s="402"/>
      <c r="V44" s="402"/>
      <c r="W44" s="402"/>
      <c r="X44" s="402"/>
      <c r="Y44" s="402"/>
      <c r="Z44" s="402"/>
      <c r="AA44" s="402"/>
      <c r="AB44" s="402"/>
      <c r="AC44" s="402"/>
      <c r="AD44" s="402"/>
      <c r="AE44" s="402"/>
      <c r="AF44" s="402"/>
      <c r="AG44" s="402"/>
      <c r="AH44" s="402"/>
      <c r="AI44" s="402"/>
      <c r="AJ44" s="402"/>
      <c r="AK44" s="402"/>
      <c r="AL44" s="402"/>
      <c r="AM44" s="402"/>
      <c r="AN44" s="402"/>
      <c r="AO44" s="402"/>
      <c r="AP44" s="402"/>
      <c r="AQ44" s="402"/>
      <c r="AR44" s="402"/>
      <c r="AS44" s="402"/>
      <c r="AT44" s="402"/>
      <c r="AU44" s="402"/>
      <c r="AV44" s="402"/>
      <c r="AW44" s="402"/>
      <c r="AX44" s="402"/>
      <c r="AY44" s="402"/>
      <c r="AZ44" s="402"/>
      <c r="BA44" s="402"/>
      <c r="BB44" s="402"/>
      <c r="BC44" s="402"/>
      <c r="BD44" s="402"/>
      <c r="BE44" s="402"/>
      <c r="BF44" s="402"/>
      <c r="BG44" s="402"/>
      <c r="BH44" s="402"/>
      <c r="BI44" s="402"/>
      <c r="BJ44" s="402"/>
      <c r="BK44" s="402"/>
      <c r="BL44" s="402"/>
      <c r="BM44" s="402"/>
      <c r="BN44" s="402"/>
      <c r="BO44" s="402"/>
      <c r="BP44" s="402"/>
      <c r="BQ44" s="402"/>
      <c r="BR44" s="402"/>
      <c r="BS44" s="402"/>
      <c r="BT44" s="402"/>
      <c r="BU44" s="402"/>
      <c r="BV44" s="402"/>
      <c r="BW44" s="402"/>
      <c r="BX44" s="402"/>
      <c r="BY44" s="402"/>
      <c r="BZ44" s="402"/>
      <c r="CA44" s="402"/>
      <c r="CB44" s="402"/>
      <c r="CC44" s="402"/>
      <c r="CD44" s="402"/>
      <c r="CE44" s="402"/>
      <c r="CF44" s="402"/>
      <c r="CG44" s="402"/>
      <c r="CH44" s="402"/>
      <c r="CI44" s="402"/>
      <c r="CJ44" s="402"/>
      <c r="CK44" s="402"/>
      <c r="CL44" s="402"/>
      <c r="CM44" s="402"/>
      <c r="CN44" s="402"/>
      <c r="CO44" s="402"/>
      <c r="CP44" s="402"/>
      <c r="CQ44" s="402"/>
      <c r="CR44" s="402"/>
      <c r="CS44" s="402"/>
      <c r="CT44" s="402"/>
      <c r="CU44" s="402"/>
      <c r="CV44" s="402"/>
      <c r="CW44" s="402"/>
      <c r="CX44" s="402"/>
      <c r="CY44" s="402"/>
      <c r="CZ44" s="402"/>
      <c r="DA44" s="402"/>
      <c r="DB44" s="402"/>
      <c r="DC44" s="402"/>
      <c r="DD44" s="402"/>
      <c r="DE44" s="402"/>
      <c r="DF44" s="402"/>
      <c r="DG44" s="402"/>
      <c r="DH44" s="402"/>
      <c r="DI44" s="402"/>
      <c r="DJ44" s="402"/>
      <c r="DK44" s="402"/>
      <c r="DL44" s="402"/>
      <c r="DM44" s="402"/>
      <c r="DN44" s="402"/>
      <c r="DO44" s="402"/>
      <c r="DP44" s="402"/>
      <c r="DQ44" s="402"/>
      <c r="DR44" s="402"/>
      <c r="DS44" s="402"/>
      <c r="DT44" s="402"/>
      <c r="DU44" s="402"/>
      <c r="DV44" s="402"/>
      <c r="DW44" s="402"/>
      <c r="DX44" s="402"/>
      <c r="DY44" s="402"/>
      <c r="DZ44" s="402"/>
      <c r="EA44" s="402"/>
      <c r="EB44" s="402"/>
      <c r="EC44" s="402"/>
      <c r="ED44" s="402"/>
      <c r="EE44" s="402"/>
      <c r="EF44" s="402"/>
      <c r="EG44" s="402"/>
      <c r="EH44" s="402"/>
      <c r="EI44" s="402"/>
      <c r="EJ44" s="402"/>
      <c r="EK44" s="402"/>
      <c r="EL44" s="402"/>
      <c r="EM44" s="402"/>
      <c r="EN44" s="402"/>
      <c r="EO44" s="402"/>
      <c r="EP44" s="402"/>
      <c r="EQ44" s="402"/>
      <c r="ER44" s="402"/>
      <c r="ES44" s="402"/>
      <c r="ET44" s="402"/>
      <c r="EU44" s="402"/>
      <c r="EV44" s="402"/>
      <c r="EW44" s="402"/>
      <c r="EX44" s="402"/>
      <c r="EY44" s="402"/>
      <c r="EZ44" s="402"/>
      <c r="FA44" s="402"/>
      <c r="FB44" s="402"/>
      <c r="FC44" s="402"/>
      <c r="FD44" s="402"/>
      <c r="FE44" s="402"/>
      <c r="FF44" s="402"/>
      <c r="FG44" s="402"/>
      <c r="FH44" s="402"/>
      <c r="FI44" s="402"/>
      <c r="FJ44" s="402"/>
      <c r="FK44" s="402"/>
      <c r="FL44" s="402"/>
      <c r="FM44" s="402"/>
      <c r="FN44" s="402"/>
      <c r="FO44" s="402"/>
      <c r="FP44" s="402"/>
      <c r="FQ44" s="402"/>
      <c r="FR44" s="402"/>
      <c r="FS44" s="402"/>
      <c r="FT44" s="402"/>
      <c r="FU44" s="402"/>
      <c r="FV44" s="402"/>
      <c r="FW44" s="402"/>
      <c r="FX44" s="402"/>
      <c r="FY44" s="402"/>
      <c r="FZ44" s="402"/>
      <c r="GA44" s="402"/>
      <c r="GB44" s="402"/>
      <c r="GC44" s="402"/>
      <c r="GD44" s="402"/>
      <c r="GE44" s="402"/>
      <c r="GF44" s="402"/>
      <c r="GG44" s="402"/>
      <c r="GH44" s="402"/>
      <c r="GI44" s="402"/>
      <c r="GJ44" s="402"/>
      <c r="GK44" s="402"/>
      <c r="GL44" s="402"/>
      <c r="GM44" s="402"/>
      <c r="GN44" s="402"/>
      <c r="GO44" s="402"/>
      <c r="GP44" s="402"/>
      <c r="GQ44" s="402"/>
      <c r="GR44" s="402"/>
      <c r="GS44" s="402"/>
      <c r="GT44" s="402"/>
      <c r="GU44" s="402"/>
      <c r="GV44" s="402"/>
      <c r="GW44" s="402"/>
      <c r="GX44" s="402"/>
      <c r="GY44" s="402"/>
      <c r="GZ44" s="402"/>
      <c r="HA44" s="402"/>
      <c r="HB44" s="402"/>
      <c r="HC44" s="402"/>
      <c r="HD44" s="402"/>
      <c r="HE44" s="402"/>
      <c r="HF44" s="402"/>
      <c r="HG44" s="402"/>
      <c r="HH44" s="402"/>
      <c r="HI44" s="402"/>
      <c r="HJ44" s="402"/>
      <c r="HK44" s="402"/>
      <c r="HL44" s="402"/>
      <c r="HM44" s="402"/>
      <c r="HN44" s="402"/>
      <c r="HO44" s="402"/>
      <c r="HP44" s="402"/>
      <c r="HQ44" s="402"/>
      <c r="HR44" s="402"/>
      <c r="HS44" s="402"/>
      <c r="HT44" s="402"/>
      <c r="HU44" s="402"/>
      <c r="HV44" s="402"/>
      <c r="HW44" s="402"/>
      <c r="HX44" s="402"/>
      <c r="HY44" s="402"/>
      <c r="HZ44" s="402"/>
      <c r="IA44" s="402"/>
      <c r="IB44" s="402"/>
      <c r="IC44" s="402"/>
      <c r="ID44" s="402"/>
      <c r="IE44" s="402"/>
      <c r="IF44" s="402"/>
      <c r="IG44" s="402"/>
      <c r="IH44" s="402"/>
      <c r="II44" s="402"/>
      <c r="IJ44" s="402"/>
      <c r="IK44" s="402"/>
      <c r="IL44" s="402"/>
      <c r="IM44" s="402"/>
      <c r="IN44" s="402"/>
      <c r="IO44" s="402"/>
      <c r="IP44" s="402"/>
      <c r="IQ44" s="402"/>
      <c r="IR44" s="402"/>
      <c r="IS44" s="402"/>
      <c r="IT44" s="402"/>
      <c r="IU44" s="402"/>
      <c r="IV44" s="402"/>
    </row>
    <row r="45" spans="1:256">
      <c r="A45" s="830" t="s">
        <v>426</v>
      </c>
      <c r="B45" s="831"/>
      <c r="C45" s="424">
        <v>32</v>
      </c>
      <c r="D45" s="403"/>
      <c r="E45" s="402"/>
      <c r="F45" s="402"/>
      <c r="G45" s="402"/>
      <c r="H45" s="402"/>
      <c r="I45" s="402"/>
      <c r="J45" s="402"/>
      <c r="K45" s="402"/>
      <c r="L45" s="402"/>
      <c r="M45" s="402"/>
      <c r="N45" s="402"/>
      <c r="O45" s="402"/>
      <c r="P45" s="402"/>
      <c r="Q45" s="402"/>
      <c r="R45" s="402"/>
      <c r="S45" s="402"/>
      <c r="T45" s="402"/>
      <c r="U45" s="402"/>
      <c r="V45" s="402"/>
      <c r="W45" s="402"/>
      <c r="X45" s="402"/>
      <c r="Y45" s="402"/>
      <c r="Z45" s="402"/>
      <c r="AA45" s="402"/>
      <c r="AB45" s="402"/>
      <c r="AC45" s="402"/>
      <c r="AD45" s="402"/>
      <c r="AE45" s="402"/>
      <c r="AF45" s="402"/>
      <c r="AG45" s="402"/>
      <c r="AH45" s="402"/>
      <c r="AI45" s="402"/>
      <c r="AJ45" s="402"/>
      <c r="AK45" s="402"/>
      <c r="AL45" s="402"/>
      <c r="AM45" s="402"/>
      <c r="AN45" s="402"/>
      <c r="AO45" s="402"/>
      <c r="AP45" s="402"/>
      <c r="AQ45" s="402"/>
      <c r="AR45" s="402"/>
      <c r="AS45" s="402"/>
      <c r="AT45" s="402"/>
      <c r="AU45" s="402"/>
      <c r="AV45" s="402"/>
      <c r="AW45" s="402"/>
      <c r="AX45" s="402"/>
      <c r="AY45" s="402"/>
      <c r="AZ45" s="402"/>
      <c r="BA45" s="402"/>
      <c r="BB45" s="402"/>
      <c r="BC45" s="402"/>
      <c r="BD45" s="402"/>
      <c r="BE45" s="402"/>
      <c r="BF45" s="402"/>
      <c r="BG45" s="402"/>
      <c r="BH45" s="402"/>
      <c r="BI45" s="402"/>
      <c r="BJ45" s="402"/>
      <c r="BK45" s="402"/>
      <c r="BL45" s="402"/>
      <c r="BM45" s="402"/>
      <c r="BN45" s="402"/>
      <c r="BO45" s="402"/>
      <c r="BP45" s="402"/>
      <c r="BQ45" s="402"/>
      <c r="BR45" s="402"/>
      <c r="BS45" s="402"/>
      <c r="BT45" s="402"/>
      <c r="BU45" s="402"/>
      <c r="BV45" s="402"/>
      <c r="BW45" s="402"/>
      <c r="BX45" s="402"/>
      <c r="BY45" s="402"/>
      <c r="BZ45" s="402"/>
      <c r="CA45" s="402"/>
      <c r="CB45" s="402"/>
      <c r="CC45" s="402"/>
      <c r="CD45" s="402"/>
      <c r="CE45" s="402"/>
      <c r="CF45" s="402"/>
      <c r="CG45" s="402"/>
      <c r="CH45" s="402"/>
      <c r="CI45" s="402"/>
      <c r="CJ45" s="402"/>
      <c r="CK45" s="402"/>
      <c r="CL45" s="402"/>
      <c r="CM45" s="402"/>
      <c r="CN45" s="402"/>
      <c r="CO45" s="402"/>
      <c r="CP45" s="402"/>
      <c r="CQ45" s="402"/>
      <c r="CR45" s="402"/>
      <c r="CS45" s="402"/>
      <c r="CT45" s="402"/>
      <c r="CU45" s="402"/>
      <c r="CV45" s="402"/>
      <c r="CW45" s="402"/>
      <c r="CX45" s="402"/>
      <c r="CY45" s="402"/>
      <c r="CZ45" s="402"/>
      <c r="DA45" s="402"/>
      <c r="DB45" s="402"/>
      <c r="DC45" s="402"/>
      <c r="DD45" s="402"/>
      <c r="DE45" s="402"/>
      <c r="DF45" s="402"/>
      <c r="DG45" s="402"/>
      <c r="DH45" s="402"/>
      <c r="DI45" s="402"/>
      <c r="DJ45" s="402"/>
      <c r="DK45" s="402"/>
      <c r="DL45" s="402"/>
      <c r="DM45" s="402"/>
      <c r="DN45" s="402"/>
      <c r="DO45" s="402"/>
      <c r="DP45" s="402"/>
      <c r="DQ45" s="402"/>
      <c r="DR45" s="402"/>
      <c r="DS45" s="402"/>
      <c r="DT45" s="402"/>
      <c r="DU45" s="402"/>
      <c r="DV45" s="402"/>
      <c r="DW45" s="402"/>
      <c r="DX45" s="402"/>
      <c r="DY45" s="402"/>
      <c r="DZ45" s="402"/>
      <c r="EA45" s="402"/>
      <c r="EB45" s="402"/>
      <c r="EC45" s="402"/>
      <c r="ED45" s="402"/>
      <c r="EE45" s="402"/>
      <c r="EF45" s="402"/>
      <c r="EG45" s="402"/>
      <c r="EH45" s="402"/>
      <c r="EI45" s="402"/>
      <c r="EJ45" s="402"/>
      <c r="EK45" s="402"/>
      <c r="EL45" s="402"/>
      <c r="EM45" s="402"/>
      <c r="EN45" s="402"/>
      <c r="EO45" s="402"/>
      <c r="EP45" s="402"/>
      <c r="EQ45" s="402"/>
      <c r="ER45" s="402"/>
      <c r="ES45" s="402"/>
      <c r="ET45" s="402"/>
      <c r="EU45" s="402"/>
      <c r="EV45" s="402"/>
      <c r="EW45" s="402"/>
      <c r="EX45" s="402"/>
      <c r="EY45" s="402"/>
      <c r="EZ45" s="402"/>
      <c r="FA45" s="402"/>
      <c r="FB45" s="402"/>
      <c r="FC45" s="402"/>
      <c r="FD45" s="402"/>
      <c r="FE45" s="402"/>
      <c r="FF45" s="402"/>
      <c r="FG45" s="402"/>
      <c r="FH45" s="402"/>
      <c r="FI45" s="402"/>
      <c r="FJ45" s="402"/>
      <c r="FK45" s="402"/>
      <c r="FL45" s="402"/>
      <c r="FM45" s="402"/>
      <c r="FN45" s="402"/>
      <c r="FO45" s="402"/>
      <c r="FP45" s="402"/>
      <c r="FQ45" s="402"/>
      <c r="FR45" s="402"/>
      <c r="FS45" s="402"/>
      <c r="FT45" s="402"/>
      <c r="FU45" s="402"/>
      <c r="FV45" s="402"/>
      <c r="FW45" s="402"/>
      <c r="FX45" s="402"/>
      <c r="FY45" s="402"/>
      <c r="FZ45" s="402"/>
      <c r="GA45" s="402"/>
      <c r="GB45" s="402"/>
      <c r="GC45" s="402"/>
      <c r="GD45" s="402"/>
      <c r="GE45" s="402"/>
      <c r="GF45" s="402"/>
      <c r="GG45" s="402"/>
      <c r="GH45" s="402"/>
      <c r="GI45" s="402"/>
      <c r="GJ45" s="402"/>
      <c r="GK45" s="402"/>
      <c r="GL45" s="402"/>
      <c r="GM45" s="402"/>
      <c r="GN45" s="402"/>
      <c r="GO45" s="402"/>
      <c r="GP45" s="402"/>
      <c r="GQ45" s="402"/>
      <c r="GR45" s="402"/>
      <c r="GS45" s="402"/>
      <c r="GT45" s="402"/>
      <c r="GU45" s="402"/>
      <c r="GV45" s="402"/>
      <c r="GW45" s="402"/>
      <c r="GX45" s="402"/>
      <c r="GY45" s="402"/>
      <c r="GZ45" s="402"/>
      <c r="HA45" s="402"/>
      <c r="HB45" s="402"/>
      <c r="HC45" s="402"/>
      <c r="HD45" s="402"/>
      <c r="HE45" s="402"/>
      <c r="HF45" s="402"/>
      <c r="HG45" s="402"/>
      <c r="HH45" s="402"/>
      <c r="HI45" s="402"/>
      <c r="HJ45" s="402"/>
      <c r="HK45" s="402"/>
      <c r="HL45" s="402"/>
      <c r="HM45" s="402"/>
      <c r="HN45" s="402"/>
      <c r="HO45" s="402"/>
      <c r="HP45" s="402"/>
      <c r="HQ45" s="402"/>
      <c r="HR45" s="402"/>
      <c r="HS45" s="402"/>
      <c r="HT45" s="402"/>
      <c r="HU45" s="402"/>
      <c r="HV45" s="402"/>
      <c r="HW45" s="402"/>
      <c r="HX45" s="402"/>
      <c r="HY45" s="402"/>
      <c r="HZ45" s="402"/>
      <c r="IA45" s="402"/>
      <c r="IB45" s="402"/>
      <c r="IC45" s="402"/>
      <c r="ID45" s="402"/>
      <c r="IE45" s="402"/>
      <c r="IF45" s="402"/>
      <c r="IG45" s="402"/>
      <c r="IH45" s="402"/>
      <c r="II45" s="402"/>
      <c r="IJ45" s="402"/>
      <c r="IK45" s="402"/>
      <c r="IL45" s="402"/>
      <c r="IM45" s="402"/>
      <c r="IN45" s="402"/>
      <c r="IO45" s="402"/>
      <c r="IP45" s="402"/>
      <c r="IQ45" s="402"/>
      <c r="IR45" s="402"/>
      <c r="IS45" s="402"/>
      <c r="IT45" s="402"/>
      <c r="IU45" s="402"/>
      <c r="IV45" s="402"/>
    </row>
    <row r="46" spans="1:256" ht="13.5">
      <c r="A46" s="832" t="s">
        <v>427</v>
      </c>
      <c r="B46" s="833"/>
      <c r="C46" s="424">
        <v>33</v>
      </c>
      <c r="D46" s="403"/>
      <c r="E46" s="402"/>
      <c r="F46" s="402"/>
      <c r="G46" s="402"/>
      <c r="H46" s="402"/>
      <c r="I46" s="402"/>
      <c r="J46" s="402"/>
      <c r="K46" s="402"/>
      <c r="L46" s="402"/>
      <c r="M46" s="402"/>
      <c r="N46" s="402"/>
      <c r="O46" s="402"/>
      <c r="P46" s="402"/>
      <c r="Q46" s="402"/>
      <c r="R46" s="402"/>
      <c r="S46" s="402"/>
      <c r="T46" s="402"/>
      <c r="U46" s="402"/>
      <c r="V46" s="402"/>
      <c r="W46" s="402"/>
      <c r="X46" s="402"/>
      <c r="Y46" s="402"/>
      <c r="Z46" s="402"/>
      <c r="AA46" s="402"/>
      <c r="AB46" s="402"/>
      <c r="AC46" s="402"/>
      <c r="AD46" s="402"/>
      <c r="AE46" s="402"/>
      <c r="AF46" s="402"/>
      <c r="AG46" s="402"/>
      <c r="AH46" s="402"/>
      <c r="AI46" s="402"/>
      <c r="AJ46" s="402"/>
      <c r="AK46" s="402"/>
      <c r="AL46" s="402"/>
      <c r="AM46" s="402"/>
      <c r="AN46" s="402"/>
      <c r="AO46" s="402"/>
      <c r="AP46" s="402"/>
      <c r="AQ46" s="402"/>
      <c r="AR46" s="402"/>
      <c r="AS46" s="402"/>
      <c r="AT46" s="402"/>
      <c r="AU46" s="402"/>
      <c r="AV46" s="402"/>
      <c r="AW46" s="402"/>
      <c r="AX46" s="402"/>
      <c r="AY46" s="402"/>
      <c r="AZ46" s="402"/>
      <c r="BA46" s="402"/>
      <c r="BB46" s="402"/>
      <c r="BC46" s="402"/>
      <c r="BD46" s="402"/>
      <c r="BE46" s="402"/>
      <c r="BF46" s="402"/>
      <c r="BG46" s="402"/>
      <c r="BH46" s="402"/>
      <c r="BI46" s="402"/>
      <c r="BJ46" s="402"/>
      <c r="BK46" s="402"/>
      <c r="BL46" s="402"/>
      <c r="BM46" s="402"/>
      <c r="BN46" s="402"/>
      <c r="BO46" s="402"/>
      <c r="BP46" s="402"/>
      <c r="BQ46" s="402"/>
      <c r="BR46" s="402"/>
      <c r="BS46" s="402"/>
      <c r="BT46" s="402"/>
      <c r="BU46" s="402"/>
      <c r="BV46" s="402"/>
      <c r="BW46" s="402"/>
      <c r="BX46" s="402"/>
      <c r="BY46" s="402"/>
      <c r="BZ46" s="402"/>
      <c r="CA46" s="402"/>
      <c r="CB46" s="402"/>
      <c r="CC46" s="402"/>
      <c r="CD46" s="402"/>
      <c r="CE46" s="402"/>
      <c r="CF46" s="402"/>
      <c r="CG46" s="402"/>
      <c r="CH46" s="402"/>
      <c r="CI46" s="402"/>
      <c r="CJ46" s="402"/>
      <c r="CK46" s="402"/>
      <c r="CL46" s="402"/>
      <c r="CM46" s="402"/>
      <c r="CN46" s="402"/>
      <c r="CO46" s="402"/>
      <c r="CP46" s="402"/>
      <c r="CQ46" s="402"/>
      <c r="CR46" s="402"/>
      <c r="CS46" s="402"/>
      <c r="CT46" s="402"/>
      <c r="CU46" s="402"/>
      <c r="CV46" s="402"/>
      <c r="CW46" s="402"/>
      <c r="CX46" s="402"/>
      <c r="CY46" s="402"/>
      <c r="CZ46" s="402"/>
      <c r="DA46" s="402"/>
      <c r="DB46" s="402"/>
      <c r="DC46" s="402"/>
      <c r="DD46" s="402"/>
      <c r="DE46" s="402"/>
      <c r="DF46" s="402"/>
      <c r="DG46" s="402"/>
      <c r="DH46" s="402"/>
      <c r="DI46" s="402"/>
      <c r="DJ46" s="402"/>
      <c r="DK46" s="402"/>
      <c r="DL46" s="402"/>
      <c r="DM46" s="402"/>
      <c r="DN46" s="402"/>
      <c r="DO46" s="402"/>
      <c r="DP46" s="402"/>
      <c r="DQ46" s="402"/>
      <c r="DR46" s="402"/>
      <c r="DS46" s="402"/>
      <c r="DT46" s="402"/>
      <c r="DU46" s="402"/>
      <c r="DV46" s="402"/>
      <c r="DW46" s="402"/>
      <c r="DX46" s="402"/>
      <c r="DY46" s="402"/>
      <c r="DZ46" s="402"/>
      <c r="EA46" s="402"/>
      <c r="EB46" s="402"/>
      <c r="EC46" s="402"/>
      <c r="ED46" s="402"/>
      <c r="EE46" s="402"/>
      <c r="EF46" s="402"/>
      <c r="EG46" s="402"/>
      <c r="EH46" s="402"/>
      <c r="EI46" s="402"/>
      <c r="EJ46" s="402"/>
      <c r="EK46" s="402"/>
      <c r="EL46" s="402"/>
      <c r="EM46" s="402"/>
      <c r="EN46" s="402"/>
      <c r="EO46" s="402"/>
      <c r="EP46" s="402"/>
      <c r="EQ46" s="402"/>
      <c r="ER46" s="402"/>
      <c r="ES46" s="402"/>
      <c r="ET46" s="402"/>
      <c r="EU46" s="402"/>
      <c r="EV46" s="402"/>
      <c r="EW46" s="402"/>
      <c r="EX46" s="402"/>
      <c r="EY46" s="402"/>
      <c r="EZ46" s="402"/>
      <c r="FA46" s="402"/>
      <c r="FB46" s="402"/>
      <c r="FC46" s="402"/>
      <c r="FD46" s="402"/>
      <c r="FE46" s="402"/>
      <c r="FF46" s="402"/>
      <c r="FG46" s="402"/>
      <c r="FH46" s="402"/>
      <c r="FI46" s="402"/>
      <c r="FJ46" s="402"/>
      <c r="FK46" s="402"/>
      <c r="FL46" s="402"/>
      <c r="FM46" s="402"/>
      <c r="FN46" s="402"/>
      <c r="FO46" s="402"/>
      <c r="FP46" s="402"/>
      <c r="FQ46" s="402"/>
      <c r="FR46" s="402"/>
      <c r="FS46" s="402"/>
      <c r="FT46" s="402"/>
      <c r="FU46" s="402"/>
      <c r="FV46" s="402"/>
      <c r="FW46" s="402"/>
      <c r="FX46" s="402"/>
      <c r="FY46" s="402"/>
      <c r="FZ46" s="402"/>
      <c r="GA46" s="402"/>
      <c r="GB46" s="402"/>
      <c r="GC46" s="402"/>
      <c r="GD46" s="402"/>
      <c r="GE46" s="402"/>
      <c r="GF46" s="402"/>
      <c r="GG46" s="402"/>
      <c r="GH46" s="402"/>
      <c r="GI46" s="402"/>
      <c r="GJ46" s="402"/>
      <c r="GK46" s="402"/>
      <c r="GL46" s="402"/>
      <c r="GM46" s="402"/>
      <c r="GN46" s="402"/>
      <c r="GO46" s="402"/>
      <c r="GP46" s="402"/>
      <c r="GQ46" s="402"/>
      <c r="GR46" s="402"/>
      <c r="GS46" s="402"/>
      <c r="GT46" s="402"/>
      <c r="GU46" s="402"/>
      <c r="GV46" s="402"/>
      <c r="GW46" s="402"/>
      <c r="GX46" s="402"/>
      <c r="GY46" s="402"/>
      <c r="GZ46" s="402"/>
      <c r="HA46" s="402"/>
      <c r="HB46" s="402"/>
      <c r="HC46" s="402"/>
      <c r="HD46" s="402"/>
      <c r="HE46" s="402"/>
      <c r="HF46" s="402"/>
      <c r="HG46" s="402"/>
      <c r="HH46" s="402"/>
      <c r="HI46" s="402"/>
      <c r="HJ46" s="402"/>
      <c r="HK46" s="402"/>
      <c r="HL46" s="402"/>
      <c r="HM46" s="402"/>
      <c r="HN46" s="402"/>
      <c r="HO46" s="402"/>
      <c r="HP46" s="402"/>
      <c r="HQ46" s="402"/>
      <c r="HR46" s="402"/>
      <c r="HS46" s="402"/>
      <c r="HT46" s="402"/>
      <c r="HU46" s="402"/>
      <c r="HV46" s="402"/>
      <c r="HW46" s="402"/>
      <c r="HX46" s="402"/>
      <c r="HY46" s="402"/>
      <c r="HZ46" s="402"/>
      <c r="IA46" s="402"/>
      <c r="IB46" s="402"/>
      <c r="IC46" s="402"/>
      <c r="ID46" s="402"/>
      <c r="IE46" s="402"/>
      <c r="IF46" s="402"/>
      <c r="IG46" s="402"/>
      <c r="IH46" s="402"/>
      <c r="II46" s="402"/>
      <c r="IJ46" s="402"/>
      <c r="IK46" s="402"/>
      <c r="IL46" s="402"/>
      <c r="IM46" s="402"/>
      <c r="IN46" s="402"/>
      <c r="IO46" s="402"/>
      <c r="IP46" s="402"/>
      <c r="IQ46" s="402"/>
      <c r="IR46" s="402"/>
      <c r="IS46" s="402"/>
      <c r="IT46" s="402"/>
      <c r="IU46" s="402"/>
      <c r="IV46" s="402"/>
    </row>
    <row r="47" spans="1:256" ht="12.75" customHeight="1">
      <c r="A47" s="834" t="s">
        <v>428</v>
      </c>
      <c r="B47" s="835"/>
      <c r="C47" s="835"/>
      <c r="D47" s="836"/>
      <c r="E47" s="402"/>
      <c r="F47" s="402"/>
      <c r="G47" s="402"/>
      <c r="H47" s="402"/>
      <c r="I47" s="402"/>
      <c r="J47" s="402"/>
      <c r="K47" s="402"/>
      <c r="L47" s="402"/>
      <c r="M47" s="402"/>
      <c r="N47" s="402"/>
      <c r="O47" s="402"/>
      <c r="P47" s="402"/>
      <c r="Q47" s="402"/>
      <c r="R47" s="402"/>
      <c r="S47" s="402"/>
      <c r="T47" s="402"/>
      <c r="U47" s="402"/>
      <c r="V47" s="402"/>
      <c r="W47" s="402"/>
      <c r="X47" s="402"/>
      <c r="Y47" s="402"/>
      <c r="Z47" s="402"/>
      <c r="AA47" s="402"/>
      <c r="AB47" s="402"/>
      <c r="AC47" s="402"/>
      <c r="AD47" s="402"/>
      <c r="AE47" s="402"/>
      <c r="AF47" s="402"/>
      <c r="AG47" s="402"/>
      <c r="AH47" s="402"/>
      <c r="AI47" s="402"/>
      <c r="AJ47" s="402"/>
      <c r="AK47" s="402"/>
      <c r="AL47" s="402"/>
      <c r="AM47" s="402"/>
      <c r="AN47" s="402"/>
      <c r="AO47" s="402"/>
      <c r="AP47" s="402"/>
      <c r="AQ47" s="402"/>
      <c r="AR47" s="402"/>
      <c r="AS47" s="402"/>
      <c r="AT47" s="402"/>
      <c r="AU47" s="402"/>
      <c r="AV47" s="402"/>
      <c r="AW47" s="402"/>
      <c r="AX47" s="402"/>
      <c r="AY47" s="402"/>
      <c r="AZ47" s="402"/>
      <c r="BA47" s="402"/>
      <c r="BB47" s="402"/>
      <c r="BC47" s="402"/>
      <c r="BD47" s="402"/>
      <c r="BE47" s="402"/>
      <c r="BF47" s="402"/>
      <c r="BG47" s="402"/>
      <c r="BH47" s="402"/>
      <c r="BI47" s="402"/>
      <c r="BJ47" s="402"/>
      <c r="BK47" s="402"/>
      <c r="BL47" s="402"/>
      <c r="BM47" s="402"/>
      <c r="BN47" s="402"/>
      <c r="BO47" s="402"/>
      <c r="BP47" s="402"/>
      <c r="BQ47" s="402"/>
      <c r="BR47" s="402"/>
      <c r="BS47" s="402"/>
      <c r="BT47" s="402"/>
      <c r="BU47" s="402"/>
      <c r="BV47" s="402"/>
      <c r="BW47" s="402"/>
      <c r="BX47" s="402"/>
      <c r="BY47" s="402"/>
      <c r="BZ47" s="402"/>
      <c r="CA47" s="402"/>
      <c r="CB47" s="402"/>
      <c r="CC47" s="402"/>
      <c r="CD47" s="402"/>
      <c r="CE47" s="402"/>
      <c r="CF47" s="402"/>
      <c r="CG47" s="402"/>
      <c r="CH47" s="402"/>
      <c r="CI47" s="402"/>
      <c r="CJ47" s="402"/>
      <c r="CK47" s="402"/>
      <c r="CL47" s="402"/>
      <c r="CM47" s="402"/>
      <c r="CN47" s="402"/>
      <c r="CO47" s="402"/>
      <c r="CP47" s="402"/>
      <c r="CQ47" s="402"/>
      <c r="CR47" s="402"/>
      <c r="CS47" s="402"/>
      <c r="CT47" s="402"/>
      <c r="CU47" s="402"/>
      <c r="CV47" s="402"/>
      <c r="CW47" s="402"/>
      <c r="CX47" s="402"/>
      <c r="CY47" s="402"/>
      <c r="CZ47" s="402"/>
      <c r="DA47" s="402"/>
      <c r="DB47" s="402"/>
      <c r="DC47" s="402"/>
      <c r="DD47" s="402"/>
      <c r="DE47" s="402"/>
      <c r="DF47" s="402"/>
      <c r="DG47" s="402"/>
      <c r="DH47" s="402"/>
      <c r="DI47" s="402"/>
      <c r="DJ47" s="402"/>
      <c r="DK47" s="402"/>
      <c r="DL47" s="402"/>
      <c r="DM47" s="402"/>
      <c r="DN47" s="402"/>
      <c r="DO47" s="402"/>
      <c r="DP47" s="402"/>
      <c r="DQ47" s="402"/>
      <c r="DR47" s="402"/>
      <c r="DS47" s="402"/>
      <c r="DT47" s="402"/>
      <c r="DU47" s="402"/>
      <c r="DV47" s="402"/>
      <c r="DW47" s="402"/>
      <c r="DX47" s="402"/>
      <c r="DY47" s="402"/>
      <c r="DZ47" s="402"/>
      <c r="EA47" s="402"/>
      <c r="EB47" s="402"/>
      <c r="EC47" s="402"/>
      <c r="ED47" s="402"/>
      <c r="EE47" s="402"/>
      <c r="EF47" s="402"/>
      <c r="EG47" s="402"/>
      <c r="EH47" s="402"/>
      <c r="EI47" s="402"/>
      <c r="EJ47" s="402"/>
      <c r="EK47" s="402"/>
      <c r="EL47" s="402"/>
      <c r="EM47" s="402"/>
      <c r="EN47" s="402"/>
      <c r="EO47" s="402"/>
      <c r="EP47" s="402"/>
      <c r="EQ47" s="402"/>
      <c r="ER47" s="402"/>
      <c r="ES47" s="402"/>
      <c r="ET47" s="402"/>
      <c r="EU47" s="402"/>
      <c r="EV47" s="402"/>
      <c r="EW47" s="402"/>
      <c r="EX47" s="402"/>
      <c r="EY47" s="402"/>
      <c r="EZ47" s="402"/>
      <c r="FA47" s="402"/>
      <c r="FB47" s="402"/>
      <c r="FC47" s="402"/>
      <c r="FD47" s="402"/>
      <c r="FE47" s="402"/>
      <c r="FF47" s="402"/>
      <c r="FG47" s="402"/>
      <c r="FH47" s="402"/>
      <c r="FI47" s="402"/>
      <c r="FJ47" s="402"/>
      <c r="FK47" s="402"/>
      <c r="FL47" s="402"/>
      <c r="FM47" s="402"/>
      <c r="FN47" s="402"/>
      <c r="FO47" s="402"/>
      <c r="FP47" s="402"/>
      <c r="FQ47" s="402"/>
      <c r="FR47" s="402"/>
      <c r="FS47" s="402"/>
      <c r="FT47" s="402"/>
      <c r="FU47" s="402"/>
      <c r="FV47" s="402"/>
      <c r="FW47" s="402"/>
      <c r="FX47" s="402"/>
      <c r="FY47" s="402"/>
      <c r="FZ47" s="402"/>
      <c r="GA47" s="402"/>
      <c r="GB47" s="402"/>
      <c r="GC47" s="402"/>
      <c r="GD47" s="402"/>
      <c r="GE47" s="402"/>
      <c r="GF47" s="402"/>
      <c r="GG47" s="402"/>
      <c r="GH47" s="402"/>
      <c r="GI47" s="402"/>
      <c r="GJ47" s="402"/>
      <c r="GK47" s="402"/>
      <c r="GL47" s="402"/>
      <c r="GM47" s="402"/>
      <c r="GN47" s="402"/>
      <c r="GO47" s="402"/>
      <c r="GP47" s="402"/>
      <c r="GQ47" s="402"/>
      <c r="GR47" s="402"/>
      <c r="GS47" s="402"/>
      <c r="GT47" s="402"/>
      <c r="GU47" s="402"/>
      <c r="GV47" s="402"/>
      <c r="GW47" s="402"/>
      <c r="GX47" s="402"/>
      <c r="GY47" s="402"/>
      <c r="GZ47" s="402"/>
      <c r="HA47" s="402"/>
      <c r="HB47" s="402"/>
      <c r="HC47" s="402"/>
      <c r="HD47" s="402"/>
      <c r="HE47" s="402"/>
      <c r="HF47" s="402"/>
      <c r="HG47" s="402"/>
      <c r="HH47" s="402"/>
      <c r="HI47" s="402"/>
      <c r="HJ47" s="402"/>
      <c r="HK47" s="402"/>
      <c r="HL47" s="402"/>
      <c r="HM47" s="402"/>
      <c r="HN47" s="402"/>
      <c r="HO47" s="402"/>
      <c r="HP47" s="402"/>
      <c r="HQ47" s="402"/>
      <c r="HR47" s="402"/>
      <c r="HS47" s="402"/>
      <c r="HT47" s="402"/>
      <c r="HU47" s="402"/>
      <c r="HV47" s="402"/>
      <c r="HW47" s="402"/>
      <c r="HX47" s="402"/>
      <c r="HY47" s="402"/>
      <c r="HZ47" s="402"/>
      <c r="IA47" s="402"/>
      <c r="IB47" s="402"/>
      <c r="IC47" s="402"/>
      <c r="ID47" s="402"/>
      <c r="IE47" s="402"/>
      <c r="IF47" s="402"/>
      <c r="IG47" s="402"/>
      <c r="IH47" s="402"/>
      <c r="II47" s="402"/>
      <c r="IJ47" s="402"/>
      <c r="IK47" s="402"/>
      <c r="IL47" s="402"/>
      <c r="IM47" s="402"/>
      <c r="IN47" s="402"/>
      <c r="IO47" s="402"/>
      <c r="IP47" s="402"/>
      <c r="IQ47" s="402"/>
      <c r="IR47" s="402"/>
      <c r="IS47" s="402"/>
      <c r="IT47" s="402"/>
      <c r="IU47" s="402"/>
      <c r="IV47" s="402"/>
    </row>
    <row r="48" spans="1:256" ht="12.75" customHeight="1">
      <c r="A48" s="837"/>
      <c r="B48" s="838"/>
      <c r="C48" s="838"/>
      <c r="D48" s="839"/>
      <c r="E48" s="402"/>
      <c r="F48" s="402"/>
      <c r="G48" s="402"/>
      <c r="H48" s="402"/>
      <c r="I48" s="402"/>
      <c r="J48" s="402"/>
      <c r="K48" s="402"/>
      <c r="L48" s="402"/>
      <c r="M48" s="402"/>
      <c r="N48" s="402"/>
      <c r="O48" s="402"/>
      <c r="P48" s="402"/>
      <c r="Q48" s="402"/>
      <c r="R48" s="402"/>
      <c r="S48" s="402"/>
      <c r="T48" s="402"/>
      <c r="U48" s="402"/>
      <c r="V48" s="402"/>
      <c r="W48" s="402"/>
      <c r="X48" s="402"/>
      <c r="Y48" s="402"/>
      <c r="Z48" s="402"/>
      <c r="AA48" s="402"/>
      <c r="AB48" s="402"/>
      <c r="AC48" s="402"/>
      <c r="AD48" s="402"/>
      <c r="AE48" s="402"/>
      <c r="AF48" s="402"/>
      <c r="AG48" s="402"/>
      <c r="AH48" s="402"/>
      <c r="AI48" s="402"/>
      <c r="AJ48" s="402"/>
      <c r="AK48" s="402"/>
      <c r="AL48" s="402"/>
      <c r="AM48" s="402"/>
      <c r="AN48" s="402"/>
      <c r="AO48" s="402"/>
      <c r="AP48" s="402"/>
      <c r="AQ48" s="402"/>
      <c r="AR48" s="402"/>
      <c r="AS48" s="402"/>
      <c r="AT48" s="402"/>
      <c r="AU48" s="402"/>
      <c r="AV48" s="402"/>
      <c r="AW48" s="402"/>
      <c r="AX48" s="402"/>
      <c r="AY48" s="402"/>
      <c r="AZ48" s="402"/>
      <c r="BA48" s="402"/>
      <c r="BB48" s="402"/>
      <c r="BC48" s="402"/>
      <c r="BD48" s="402"/>
      <c r="BE48" s="402"/>
      <c r="BF48" s="402"/>
      <c r="BG48" s="402"/>
      <c r="BH48" s="402"/>
      <c r="BI48" s="402"/>
      <c r="BJ48" s="402"/>
      <c r="BK48" s="402"/>
      <c r="BL48" s="402"/>
      <c r="BM48" s="402"/>
      <c r="BN48" s="402"/>
      <c r="BO48" s="402"/>
      <c r="BP48" s="402"/>
      <c r="BQ48" s="402"/>
      <c r="BR48" s="402"/>
      <c r="BS48" s="402"/>
      <c r="BT48" s="402"/>
      <c r="BU48" s="402"/>
      <c r="BV48" s="402"/>
      <c r="BW48" s="402"/>
      <c r="BX48" s="402"/>
      <c r="BY48" s="402"/>
      <c r="BZ48" s="402"/>
      <c r="CA48" s="402"/>
      <c r="CB48" s="402"/>
      <c r="CC48" s="402"/>
      <c r="CD48" s="402"/>
      <c r="CE48" s="402"/>
      <c r="CF48" s="402"/>
      <c r="CG48" s="402"/>
      <c r="CH48" s="402"/>
      <c r="CI48" s="402"/>
      <c r="CJ48" s="402"/>
      <c r="CK48" s="402"/>
      <c r="CL48" s="402"/>
      <c r="CM48" s="402"/>
      <c r="CN48" s="402"/>
      <c r="CO48" s="402"/>
      <c r="CP48" s="402"/>
      <c r="CQ48" s="402"/>
      <c r="CR48" s="402"/>
      <c r="CS48" s="402"/>
      <c r="CT48" s="402"/>
      <c r="CU48" s="402"/>
      <c r="CV48" s="402"/>
      <c r="CW48" s="402"/>
      <c r="CX48" s="402"/>
      <c r="CY48" s="402"/>
      <c r="CZ48" s="402"/>
      <c r="DA48" s="402"/>
      <c r="DB48" s="402"/>
      <c r="DC48" s="402"/>
      <c r="DD48" s="402"/>
      <c r="DE48" s="402"/>
      <c r="DF48" s="402"/>
      <c r="DG48" s="402"/>
      <c r="DH48" s="402"/>
      <c r="DI48" s="402"/>
      <c r="DJ48" s="402"/>
      <c r="DK48" s="402"/>
      <c r="DL48" s="402"/>
      <c r="DM48" s="402"/>
      <c r="DN48" s="402"/>
      <c r="DO48" s="402"/>
      <c r="DP48" s="402"/>
      <c r="DQ48" s="402"/>
      <c r="DR48" s="402"/>
      <c r="DS48" s="402"/>
      <c r="DT48" s="402"/>
      <c r="DU48" s="402"/>
      <c r="DV48" s="402"/>
      <c r="DW48" s="402"/>
      <c r="DX48" s="402"/>
      <c r="DY48" s="402"/>
      <c r="DZ48" s="402"/>
      <c r="EA48" s="402"/>
      <c r="EB48" s="402"/>
      <c r="EC48" s="402"/>
      <c r="ED48" s="402"/>
      <c r="EE48" s="402"/>
      <c r="EF48" s="402"/>
      <c r="EG48" s="402"/>
      <c r="EH48" s="402"/>
      <c r="EI48" s="402"/>
      <c r="EJ48" s="402"/>
      <c r="EK48" s="402"/>
      <c r="EL48" s="402"/>
      <c r="EM48" s="402"/>
      <c r="EN48" s="402"/>
      <c r="EO48" s="402"/>
      <c r="EP48" s="402"/>
      <c r="EQ48" s="402"/>
      <c r="ER48" s="402"/>
      <c r="ES48" s="402"/>
      <c r="ET48" s="402"/>
      <c r="EU48" s="402"/>
      <c r="EV48" s="402"/>
      <c r="EW48" s="402"/>
      <c r="EX48" s="402"/>
      <c r="EY48" s="402"/>
      <c r="EZ48" s="402"/>
      <c r="FA48" s="402"/>
      <c r="FB48" s="402"/>
      <c r="FC48" s="402"/>
      <c r="FD48" s="402"/>
      <c r="FE48" s="402"/>
      <c r="FF48" s="402"/>
      <c r="FG48" s="402"/>
      <c r="FH48" s="402"/>
      <c r="FI48" s="402"/>
      <c r="FJ48" s="402"/>
      <c r="FK48" s="402"/>
      <c r="FL48" s="402"/>
      <c r="FM48" s="402"/>
      <c r="FN48" s="402"/>
      <c r="FO48" s="402"/>
      <c r="FP48" s="402"/>
      <c r="FQ48" s="402"/>
      <c r="FR48" s="402"/>
      <c r="FS48" s="402"/>
      <c r="FT48" s="402"/>
      <c r="FU48" s="402"/>
      <c r="FV48" s="402"/>
      <c r="FW48" s="402"/>
      <c r="FX48" s="402"/>
      <c r="FY48" s="402"/>
      <c r="FZ48" s="402"/>
      <c r="GA48" s="402"/>
      <c r="GB48" s="402"/>
      <c r="GC48" s="402"/>
      <c r="GD48" s="402"/>
      <c r="GE48" s="402"/>
      <c r="GF48" s="402"/>
      <c r="GG48" s="402"/>
      <c r="GH48" s="402"/>
      <c r="GI48" s="402"/>
      <c r="GJ48" s="402"/>
      <c r="GK48" s="402"/>
      <c r="GL48" s="402"/>
      <c r="GM48" s="402"/>
      <c r="GN48" s="402"/>
      <c r="GO48" s="402"/>
      <c r="GP48" s="402"/>
      <c r="GQ48" s="402"/>
      <c r="GR48" s="402"/>
      <c r="GS48" s="402"/>
      <c r="GT48" s="402"/>
      <c r="GU48" s="402"/>
      <c r="GV48" s="402"/>
      <c r="GW48" s="402"/>
      <c r="GX48" s="402"/>
      <c r="GY48" s="402"/>
      <c r="GZ48" s="402"/>
      <c r="HA48" s="402"/>
      <c r="HB48" s="402"/>
      <c r="HC48" s="402"/>
      <c r="HD48" s="402"/>
      <c r="HE48" s="402"/>
      <c r="HF48" s="402"/>
      <c r="HG48" s="402"/>
      <c r="HH48" s="402"/>
      <c r="HI48" s="402"/>
      <c r="HJ48" s="402"/>
      <c r="HK48" s="402"/>
      <c r="HL48" s="402"/>
      <c r="HM48" s="402"/>
      <c r="HN48" s="402"/>
      <c r="HO48" s="402"/>
      <c r="HP48" s="402"/>
      <c r="HQ48" s="402"/>
      <c r="HR48" s="402"/>
      <c r="HS48" s="402"/>
      <c r="HT48" s="402"/>
      <c r="HU48" s="402"/>
      <c r="HV48" s="402"/>
      <c r="HW48" s="402"/>
      <c r="HX48" s="402"/>
      <c r="HY48" s="402"/>
      <c r="HZ48" s="402"/>
      <c r="IA48" s="402"/>
      <c r="IB48" s="402"/>
      <c r="IC48" s="402"/>
      <c r="ID48" s="402"/>
      <c r="IE48" s="402"/>
      <c r="IF48" s="402"/>
      <c r="IG48" s="402"/>
      <c r="IH48" s="402"/>
      <c r="II48" s="402"/>
      <c r="IJ48" s="402"/>
      <c r="IK48" s="402"/>
      <c r="IL48" s="402"/>
      <c r="IM48" s="402"/>
      <c r="IN48" s="402"/>
      <c r="IO48" s="402"/>
      <c r="IP48" s="402"/>
      <c r="IQ48" s="402"/>
      <c r="IR48" s="402"/>
      <c r="IS48" s="402"/>
      <c r="IT48" s="402"/>
      <c r="IU48" s="402"/>
      <c r="IV48" s="402"/>
    </row>
    <row r="49" spans="1:256" ht="12.75" customHeight="1">
      <c r="A49" s="837"/>
      <c r="B49" s="838"/>
      <c r="C49" s="838"/>
      <c r="D49" s="839"/>
      <c r="E49" s="402"/>
      <c r="F49" s="402"/>
      <c r="G49" s="402"/>
      <c r="H49" s="402"/>
      <c r="I49" s="402"/>
      <c r="J49" s="402"/>
      <c r="K49" s="402"/>
      <c r="L49" s="402"/>
      <c r="M49" s="402"/>
      <c r="N49" s="402"/>
      <c r="O49" s="402"/>
      <c r="P49" s="402"/>
      <c r="Q49" s="402"/>
      <c r="R49" s="402"/>
      <c r="S49" s="402"/>
      <c r="T49" s="402"/>
      <c r="U49" s="402"/>
      <c r="V49" s="402"/>
      <c r="W49" s="402"/>
      <c r="X49" s="402"/>
      <c r="Y49" s="402"/>
      <c r="Z49" s="402"/>
      <c r="AA49" s="402"/>
      <c r="AB49" s="402"/>
      <c r="AC49" s="402"/>
      <c r="AD49" s="402"/>
      <c r="AE49" s="402"/>
      <c r="AF49" s="402"/>
      <c r="AG49" s="402"/>
      <c r="AH49" s="402"/>
      <c r="AI49" s="402"/>
      <c r="AJ49" s="402"/>
      <c r="AK49" s="402"/>
      <c r="AL49" s="402"/>
      <c r="AM49" s="402"/>
      <c r="AN49" s="402"/>
      <c r="AO49" s="402"/>
      <c r="AP49" s="402"/>
      <c r="AQ49" s="402"/>
      <c r="AR49" s="402"/>
      <c r="AS49" s="402"/>
      <c r="AT49" s="402"/>
      <c r="AU49" s="402"/>
      <c r="AV49" s="402"/>
      <c r="AW49" s="402"/>
      <c r="AX49" s="402"/>
      <c r="AY49" s="402"/>
      <c r="AZ49" s="402"/>
      <c r="BA49" s="402"/>
      <c r="BB49" s="402"/>
      <c r="BC49" s="402"/>
      <c r="BD49" s="402"/>
      <c r="BE49" s="402"/>
      <c r="BF49" s="402"/>
      <c r="BG49" s="402"/>
      <c r="BH49" s="402"/>
      <c r="BI49" s="402"/>
      <c r="BJ49" s="402"/>
      <c r="BK49" s="402"/>
      <c r="BL49" s="402"/>
      <c r="BM49" s="402"/>
      <c r="BN49" s="402"/>
      <c r="BO49" s="402"/>
      <c r="BP49" s="402"/>
      <c r="BQ49" s="402"/>
      <c r="BR49" s="402"/>
      <c r="BS49" s="402"/>
      <c r="BT49" s="402"/>
      <c r="BU49" s="402"/>
      <c r="BV49" s="402"/>
      <c r="BW49" s="402"/>
      <c r="BX49" s="402"/>
      <c r="BY49" s="402"/>
      <c r="BZ49" s="402"/>
      <c r="CA49" s="402"/>
      <c r="CB49" s="402"/>
      <c r="CC49" s="402"/>
      <c r="CD49" s="402"/>
      <c r="CE49" s="402"/>
      <c r="CF49" s="402"/>
      <c r="CG49" s="402"/>
      <c r="CH49" s="402"/>
      <c r="CI49" s="402"/>
      <c r="CJ49" s="402"/>
      <c r="CK49" s="402"/>
      <c r="CL49" s="402"/>
      <c r="CM49" s="402"/>
      <c r="CN49" s="402"/>
      <c r="CO49" s="402"/>
      <c r="CP49" s="402"/>
      <c r="CQ49" s="402"/>
      <c r="CR49" s="402"/>
      <c r="CS49" s="402"/>
      <c r="CT49" s="402"/>
      <c r="CU49" s="402"/>
      <c r="CV49" s="402"/>
      <c r="CW49" s="402"/>
      <c r="CX49" s="402"/>
      <c r="CY49" s="402"/>
      <c r="CZ49" s="402"/>
      <c r="DA49" s="402"/>
      <c r="DB49" s="402"/>
      <c r="DC49" s="402"/>
      <c r="DD49" s="402"/>
      <c r="DE49" s="402"/>
      <c r="DF49" s="402"/>
      <c r="DG49" s="402"/>
      <c r="DH49" s="402"/>
      <c r="DI49" s="402"/>
      <c r="DJ49" s="402"/>
      <c r="DK49" s="402"/>
      <c r="DL49" s="402"/>
      <c r="DM49" s="402"/>
      <c r="DN49" s="402"/>
      <c r="DO49" s="402"/>
      <c r="DP49" s="402"/>
      <c r="DQ49" s="402"/>
      <c r="DR49" s="402"/>
      <c r="DS49" s="402"/>
      <c r="DT49" s="402"/>
      <c r="DU49" s="402"/>
      <c r="DV49" s="402"/>
      <c r="DW49" s="402"/>
      <c r="DX49" s="402"/>
      <c r="DY49" s="402"/>
      <c r="DZ49" s="402"/>
      <c r="EA49" s="402"/>
      <c r="EB49" s="402"/>
      <c r="EC49" s="402"/>
      <c r="ED49" s="402"/>
      <c r="EE49" s="402"/>
      <c r="EF49" s="402"/>
      <c r="EG49" s="402"/>
      <c r="EH49" s="402"/>
      <c r="EI49" s="402"/>
      <c r="EJ49" s="402"/>
      <c r="EK49" s="402"/>
      <c r="EL49" s="402"/>
      <c r="EM49" s="402"/>
      <c r="EN49" s="402"/>
      <c r="EO49" s="402"/>
      <c r="EP49" s="402"/>
      <c r="EQ49" s="402"/>
      <c r="ER49" s="402"/>
      <c r="ES49" s="402"/>
      <c r="ET49" s="402"/>
      <c r="EU49" s="402"/>
      <c r="EV49" s="402"/>
      <c r="EW49" s="402"/>
      <c r="EX49" s="402"/>
      <c r="EY49" s="402"/>
      <c r="EZ49" s="402"/>
      <c r="FA49" s="402"/>
      <c r="FB49" s="402"/>
      <c r="FC49" s="402"/>
      <c r="FD49" s="402"/>
      <c r="FE49" s="402"/>
      <c r="FF49" s="402"/>
      <c r="FG49" s="402"/>
      <c r="FH49" s="402"/>
      <c r="FI49" s="402"/>
      <c r="FJ49" s="402"/>
      <c r="FK49" s="402"/>
      <c r="FL49" s="402"/>
      <c r="FM49" s="402"/>
      <c r="FN49" s="402"/>
      <c r="FO49" s="402"/>
      <c r="FP49" s="402"/>
      <c r="FQ49" s="402"/>
      <c r="FR49" s="402"/>
      <c r="FS49" s="402"/>
      <c r="FT49" s="402"/>
      <c r="FU49" s="402"/>
      <c r="FV49" s="402"/>
      <c r="FW49" s="402"/>
      <c r="FX49" s="402"/>
      <c r="FY49" s="402"/>
      <c r="FZ49" s="402"/>
      <c r="GA49" s="402"/>
      <c r="GB49" s="402"/>
      <c r="GC49" s="402"/>
      <c r="GD49" s="402"/>
      <c r="GE49" s="402"/>
      <c r="GF49" s="402"/>
      <c r="GG49" s="402"/>
      <c r="GH49" s="402"/>
      <c r="GI49" s="402"/>
      <c r="GJ49" s="402"/>
      <c r="GK49" s="402"/>
      <c r="GL49" s="402"/>
      <c r="GM49" s="402"/>
      <c r="GN49" s="402"/>
      <c r="GO49" s="402"/>
      <c r="GP49" s="402"/>
      <c r="GQ49" s="402"/>
      <c r="GR49" s="402"/>
      <c r="GS49" s="402"/>
      <c r="GT49" s="402"/>
      <c r="GU49" s="402"/>
      <c r="GV49" s="402"/>
      <c r="GW49" s="402"/>
      <c r="GX49" s="402"/>
      <c r="GY49" s="402"/>
      <c r="GZ49" s="402"/>
      <c r="HA49" s="402"/>
      <c r="HB49" s="402"/>
      <c r="HC49" s="402"/>
      <c r="HD49" s="402"/>
      <c r="HE49" s="402"/>
      <c r="HF49" s="402"/>
      <c r="HG49" s="402"/>
      <c r="HH49" s="402"/>
      <c r="HI49" s="402"/>
      <c r="HJ49" s="402"/>
      <c r="HK49" s="402"/>
      <c r="HL49" s="402"/>
      <c r="HM49" s="402"/>
      <c r="HN49" s="402"/>
      <c r="HO49" s="402"/>
      <c r="HP49" s="402"/>
      <c r="HQ49" s="402"/>
      <c r="HR49" s="402"/>
      <c r="HS49" s="402"/>
      <c r="HT49" s="402"/>
      <c r="HU49" s="402"/>
      <c r="HV49" s="402"/>
      <c r="HW49" s="402"/>
      <c r="HX49" s="402"/>
      <c r="HY49" s="402"/>
      <c r="HZ49" s="402"/>
      <c r="IA49" s="402"/>
      <c r="IB49" s="402"/>
      <c r="IC49" s="402"/>
      <c r="ID49" s="402"/>
      <c r="IE49" s="402"/>
      <c r="IF49" s="402"/>
      <c r="IG49" s="402"/>
      <c r="IH49" s="402"/>
      <c r="II49" s="402"/>
      <c r="IJ49" s="402"/>
      <c r="IK49" s="402"/>
      <c r="IL49" s="402"/>
      <c r="IM49" s="402"/>
      <c r="IN49" s="402"/>
      <c r="IO49" s="402"/>
      <c r="IP49" s="402"/>
      <c r="IQ49" s="402"/>
      <c r="IR49" s="402"/>
      <c r="IS49" s="402"/>
      <c r="IT49" s="402"/>
      <c r="IU49" s="402"/>
      <c r="IV49" s="402"/>
    </row>
    <row r="50" spans="1:256" ht="12.75" customHeight="1">
      <c r="A50" s="837"/>
      <c r="B50" s="838"/>
      <c r="C50" s="838"/>
      <c r="D50" s="839"/>
      <c r="E50" s="402"/>
      <c r="F50" s="402"/>
      <c r="G50" s="402"/>
      <c r="H50" s="402"/>
      <c r="I50" s="402"/>
      <c r="J50" s="402"/>
      <c r="K50" s="402"/>
      <c r="L50" s="402"/>
      <c r="M50" s="402"/>
      <c r="N50" s="402"/>
      <c r="O50" s="402"/>
      <c r="P50" s="402"/>
      <c r="Q50" s="402"/>
      <c r="R50" s="402"/>
      <c r="S50" s="402"/>
      <c r="T50" s="402"/>
      <c r="U50" s="402"/>
      <c r="V50" s="402"/>
      <c r="W50" s="402"/>
      <c r="X50" s="402"/>
      <c r="Y50" s="402"/>
      <c r="Z50" s="402"/>
      <c r="AA50" s="402"/>
      <c r="AB50" s="402"/>
      <c r="AC50" s="402"/>
      <c r="AD50" s="402"/>
      <c r="AE50" s="402"/>
      <c r="AF50" s="402"/>
      <c r="AG50" s="402"/>
      <c r="AH50" s="402"/>
      <c r="AI50" s="402"/>
      <c r="AJ50" s="402"/>
      <c r="AK50" s="402"/>
      <c r="AL50" s="402"/>
      <c r="AM50" s="402"/>
      <c r="AN50" s="402"/>
      <c r="AO50" s="402"/>
      <c r="AP50" s="402"/>
      <c r="AQ50" s="402"/>
      <c r="AR50" s="402"/>
      <c r="AS50" s="402"/>
      <c r="AT50" s="402"/>
      <c r="AU50" s="402"/>
      <c r="AV50" s="402"/>
      <c r="AW50" s="402"/>
      <c r="AX50" s="402"/>
      <c r="AY50" s="402"/>
      <c r="AZ50" s="402"/>
      <c r="BA50" s="402"/>
      <c r="BB50" s="402"/>
      <c r="BC50" s="402"/>
      <c r="BD50" s="402"/>
      <c r="BE50" s="402"/>
      <c r="BF50" s="402"/>
      <c r="BG50" s="402"/>
      <c r="BH50" s="402"/>
      <c r="BI50" s="402"/>
      <c r="BJ50" s="402"/>
      <c r="BK50" s="402"/>
      <c r="BL50" s="402"/>
      <c r="BM50" s="402"/>
      <c r="BN50" s="402"/>
      <c r="BO50" s="402"/>
      <c r="BP50" s="402"/>
      <c r="BQ50" s="402"/>
      <c r="BR50" s="402"/>
      <c r="BS50" s="402"/>
      <c r="BT50" s="402"/>
      <c r="BU50" s="402"/>
      <c r="BV50" s="402"/>
      <c r="BW50" s="402"/>
      <c r="BX50" s="402"/>
      <c r="BY50" s="402"/>
      <c r="BZ50" s="402"/>
      <c r="CA50" s="402"/>
      <c r="CB50" s="402"/>
      <c r="CC50" s="402"/>
      <c r="CD50" s="402"/>
      <c r="CE50" s="402"/>
      <c r="CF50" s="402"/>
      <c r="CG50" s="402"/>
      <c r="CH50" s="402"/>
      <c r="CI50" s="402"/>
      <c r="CJ50" s="402"/>
      <c r="CK50" s="402"/>
      <c r="CL50" s="402"/>
      <c r="CM50" s="402"/>
      <c r="CN50" s="402"/>
      <c r="CO50" s="402"/>
      <c r="CP50" s="402"/>
      <c r="CQ50" s="402"/>
      <c r="CR50" s="402"/>
      <c r="CS50" s="402"/>
      <c r="CT50" s="402"/>
      <c r="CU50" s="402"/>
      <c r="CV50" s="402"/>
      <c r="CW50" s="402"/>
      <c r="CX50" s="402"/>
      <c r="CY50" s="402"/>
      <c r="CZ50" s="402"/>
      <c r="DA50" s="402"/>
      <c r="DB50" s="402"/>
      <c r="DC50" s="402"/>
      <c r="DD50" s="402"/>
      <c r="DE50" s="402"/>
      <c r="DF50" s="402"/>
      <c r="DG50" s="402"/>
      <c r="DH50" s="402"/>
      <c r="DI50" s="402"/>
      <c r="DJ50" s="402"/>
      <c r="DK50" s="402"/>
      <c r="DL50" s="402"/>
      <c r="DM50" s="402"/>
      <c r="DN50" s="402"/>
      <c r="DO50" s="402"/>
      <c r="DP50" s="402"/>
      <c r="DQ50" s="402"/>
      <c r="DR50" s="402"/>
      <c r="DS50" s="402"/>
      <c r="DT50" s="402"/>
      <c r="DU50" s="402"/>
      <c r="DV50" s="402"/>
      <c r="DW50" s="402"/>
      <c r="DX50" s="402"/>
      <c r="DY50" s="402"/>
      <c r="DZ50" s="402"/>
      <c r="EA50" s="402"/>
      <c r="EB50" s="402"/>
      <c r="EC50" s="402"/>
      <c r="ED50" s="402"/>
      <c r="EE50" s="402"/>
      <c r="EF50" s="402"/>
      <c r="EG50" s="402"/>
      <c r="EH50" s="402"/>
      <c r="EI50" s="402"/>
      <c r="EJ50" s="402"/>
      <c r="EK50" s="402"/>
      <c r="EL50" s="402"/>
      <c r="EM50" s="402"/>
      <c r="EN50" s="402"/>
      <c r="EO50" s="402"/>
      <c r="EP50" s="402"/>
      <c r="EQ50" s="402"/>
      <c r="ER50" s="402"/>
      <c r="ES50" s="402"/>
      <c r="ET50" s="402"/>
      <c r="EU50" s="402"/>
      <c r="EV50" s="402"/>
      <c r="EW50" s="402"/>
      <c r="EX50" s="402"/>
      <c r="EY50" s="402"/>
      <c r="EZ50" s="402"/>
      <c r="FA50" s="402"/>
      <c r="FB50" s="402"/>
      <c r="FC50" s="402"/>
      <c r="FD50" s="402"/>
      <c r="FE50" s="402"/>
      <c r="FF50" s="402"/>
      <c r="FG50" s="402"/>
      <c r="FH50" s="402"/>
      <c r="FI50" s="402"/>
      <c r="FJ50" s="402"/>
      <c r="FK50" s="402"/>
      <c r="FL50" s="402"/>
      <c r="FM50" s="402"/>
      <c r="FN50" s="402"/>
      <c r="FO50" s="402"/>
      <c r="FP50" s="402"/>
      <c r="FQ50" s="402"/>
      <c r="FR50" s="402"/>
      <c r="FS50" s="402"/>
      <c r="FT50" s="402"/>
      <c r="FU50" s="402"/>
      <c r="FV50" s="402"/>
      <c r="FW50" s="402"/>
      <c r="FX50" s="402"/>
      <c r="FY50" s="402"/>
      <c r="FZ50" s="402"/>
      <c r="GA50" s="402"/>
      <c r="GB50" s="402"/>
      <c r="GC50" s="402"/>
      <c r="GD50" s="402"/>
      <c r="GE50" s="402"/>
      <c r="GF50" s="402"/>
      <c r="GG50" s="402"/>
      <c r="GH50" s="402"/>
      <c r="GI50" s="402"/>
      <c r="GJ50" s="402"/>
      <c r="GK50" s="402"/>
      <c r="GL50" s="402"/>
      <c r="GM50" s="402"/>
      <c r="GN50" s="402"/>
      <c r="GO50" s="402"/>
      <c r="GP50" s="402"/>
      <c r="GQ50" s="402"/>
      <c r="GR50" s="402"/>
      <c r="GS50" s="402"/>
      <c r="GT50" s="402"/>
      <c r="GU50" s="402"/>
      <c r="GV50" s="402"/>
      <c r="GW50" s="402"/>
      <c r="GX50" s="402"/>
      <c r="GY50" s="402"/>
      <c r="GZ50" s="402"/>
      <c r="HA50" s="402"/>
      <c r="HB50" s="402"/>
      <c r="HC50" s="402"/>
      <c r="HD50" s="402"/>
      <c r="HE50" s="402"/>
      <c r="HF50" s="402"/>
      <c r="HG50" s="402"/>
      <c r="HH50" s="402"/>
      <c r="HI50" s="402"/>
      <c r="HJ50" s="402"/>
      <c r="HK50" s="402"/>
      <c r="HL50" s="402"/>
      <c r="HM50" s="402"/>
      <c r="HN50" s="402"/>
      <c r="HO50" s="402"/>
      <c r="HP50" s="402"/>
      <c r="HQ50" s="402"/>
      <c r="HR50" s="402"/>
      <c r="HS50" s="402"/>
      <c r="HT50" s="402"/>
      <c r="HU50" s="402"/>
      <c r="HV50" s="402"/>
      <c r="HW50" s="402"/>
      <c r="HX50" s="402"/>
      <c r="HY50" s="402"/>
      <c r="HZ50" s="402"/>
      <c r="IA50" s="402"/>
      <c r="IB50" s="402"/>
      <c r="IC50" s="402"/>
      <c r="ID50" s="402"/>
      <c r="IE50" s="402"/>
      <c r="IF50" s="402"/>
      <c r="IG50" s="402"/>
      <c r="IH50" s="402"/>
      <c r="II50" s="402"/>
      <c r="IJ50" s="402"/>
      <c r="IK50" s="402"/>
      <c r="IL50" s="402"/>
      <c r="IM50" s="402"/>
      <c r="IN50" s="402"/>
      <c r="IO50" s="402"/>
      <c r="IP50" s="402"/>
      <c r="IQ50" s="402"/>
      <c r="IR50" s="402"/>
      <c r="IS50" s="402"/>
      <c r="IT50" s="402"/>
      <c r="IU50" s="402"/>
      <c r="IV50" s="402"/>
    </row>
    <row r="51" spans="1:256">
      <c r="A51" s="840"/>
      <c r="B51" s="841"/>
      <c r="C51" s="841"/>
      <c r="D51" s="842"/>
      <c r="E51" s="402"/>
      <c r="F51" s="402"/>
      <c r="G51" s="402"/>
      <c r="H51" s="402"/>
      <c r="I51" s="402"/>
      <c r="J51" s="402"/>
      <c r="K51" s="402"/>
      <c r="L51" s="402"/>
      <c r="M51" s="402"/>
      <c r="N51" s="402"/>
      <c r="O51" s="402"/>
      <c r="P51" s="402"/>
      <c r="Q51" s="402"/>
      <c r="R51" s="402"/>
      <c r="S51" s="402"/>
      <c r="T51" s="402"/>
      <c r="U51" s="402"/>
      <c r="V51" s="402"/>
      <c r="W51" s="402"/>
      <c r="X51" s="402"/>
      <c r="Y51" s="402"/>
      <c r="Z51" s="402"/>
      <c r="AA51" s="402"/>
      <c r="AB51" s="402"/>
      <c r="AC51" s="402"/>
      <c r="AD51" s="402"/>
      <c r="AE51" s="402"/>
      <c r="AF51" s="402"/>
      <c r="AG51" s="402"/>
      <c r="AH51" s="402"/>
      <c r="AI51" s="402"/>
      <c r="AJ51" s="402"/>
      <c r="AK51" s="402"/>
      <c r="AL51" s="402"/>
      <c r="AM51" s="402"/>
      <c r="AN51" s="402"/>
      <c r="AO51" s="402"/>
      <c r="AP51" s="402"/>
      <c r="AQ51" s="402"/>
      <c r="AR51" s="402"/>
      <c r="AS51" s="402"/>
      <c r="AT51" s="402"/>
      <c r="AU51" s="402"/>
      <c r="AV51" s="402"/>
      <c r="AW51" s="402"/>
      <c r="AX51" s="402"/>
      <c r="AY51" s="402"/>
      <c r="AZ51" s="402"/>
      <c r="BA51" s="402"/>
      <c r="BB51" s="402"/>
      <c r="BC51" s="402"/>
      <c r="BD51" s="402"/>
      <c r="BE51" s="402"/>
      <c r="BF51" s="402"/>
      <c r="BG51" s="402"/>
      <c r="BH51" s="402"/>
      <c r="BI51" s="402"/>
      <c r="BJ51" s="402"/>
      <c r="BK51" s="402"/>
      <c r="BL51" s="402"/>
      <c r="BM51" s="402"/>
      <c r="BN51" s="402"/>
      <c r="BO51" s="402"/>
      <c r="BP51" s="402"/>
      <c r="BQ51" s="402"/>
      <c r="BR51" s="402"/>
      <c r="BS51" s="402"/>
      <c r="BT51" s="402"/>
      <c r="BU51" s="402"/>
      <c r="BV51" s="402"/>
      <c r="BW51" s="402"/>
      <c r="BX51" s="402"/>
      <c r="BY51" s="402"/>
      <c r="BZ51" s="402"/>
      <c r="CA51" s="402"/>
      <c r="CB51" s="402"/>
      <c r="CC51" s="402"/>
      <c r="CD51" s="402"/>
      <c r="CE51" s="402"/>
      <c r="CF51" s="402"/>
      <c r="CG51" s="402"/>
      <c r="CH51" s="402"/>
      <c r="CI51" s="402"/>
      <c r="CJ51" s="402"/>
      <c r="CK51" s="402"/>
      <c r="CL51" s="402"/>
      <c r="CM51" s="402"/>
      <c r="CN51" s="402"/>
      <c r="CO51" s="402"/>
      <c r="CP51" s="402"/>
      <c r="CQ51" s="402"/>
      <c r="CR51" s="402"/>
      <c r="CS51" s="402"/>
      <c r="CT51" s="402"/>
      <c r="CU51" s="402"/>
      <c r="CV51" s="402"/>
      <c r="CW51" s="402"/>
      <c r="CX51" s="402"/>
      <c r="CY51" s="402"/>
      <c r="CZ51" s="402"/>
      <c r="DA51" s="402"/>
      <c r="DB51" s="402"/>
      <c r="DC51" s="402"/>
      <c r="DD51" s="402"/>
      <c r="DE51" s="402"/>
      <c r="DF51" s="402"/>
      <c r="DG51" s="402"/>
      <c r="DH51" s="402"/>
      <c r="DI51" s="402"/>
      <c r="DJ51" s="402"/>
      <c r="DK51" s="402"/>
      <c r="DL51" s="402"/>
      <c r="DM51" s="402"/>
      <c r="DN51" s="402"/>
      <c r="DO51" s="402"/>
      <c r="DP51" s="402"/>
      <c r="DQ51" s="402"/>
      <c r="DR51" s="402"/>
      <c r="DS51" s="402"/>
      <c r="DT51" s="402"/>
      <c r="DU51" s="402"/>
      <c r="DV51" s="402"/>
      <c r="DW51" s="402"/>
      <c r="DX51" s="402"/>
      <c r="DY51" s="402"/>
      <c r="DZ51" s="402"/>
      <c r="EA51" s="402"/>
      <c r="EB51" s="402"/>
      <c r="EC51" s="402"/>
      <c r="ED51" s="402"/>
      <c r="EE51" s="402"/>
      <c r="EF51" s="402"/>
      <c r="EG51" s="402"/>
      <c r="EH51" s="402"/>
      <c r="EI51" s="402"/>
      <c r="EJ51" s="402"/>
      <c r="EK51" s="402"/>
      <c r="EL51" s="402"/>
      <c r="EM51" s="402"/>
      <c r="EN51" s="402"/>
      <c r="EO51" s="402"/>
      <c r="EP51" s="402"/>
      <c r="EQ51" s="402"/>
      <c r="ER51" s="402"/>
      <c r="ES51" s="402"/>
      <c r="ET51" s="402"/>
      <c r="EU51" s="402"/>
      <c r="EV51" s="402"/>
      <c r="EW51" s="402"/>
      <c r="EX51" s="402"/>
      <c r="EY51" s="402"/>
      <c r="EZ51" s="402"/>
      <c r="FA51" s="402"/>
      <c r="FB51" s="402"/>
      <c r="FC51" s="402"/>
      <c r="FD51" s="402"/>
      <c r="FE51" s="402"/>
      <c r="FF51" s="402"/>
      <c r="FG51" s="402"/>
      <c r="FH51" s="402"/>
      <c r="FI51" s="402"/>
      <c r="FJ51" s="402"/>
      <c r="FK51" s="402"/>
      <c r="FL51" s="402"/>
      <c r="FM51" s="402"/>
      <c r="FN51" s="402"/>
      <c r="FO51" s="402"/>
      <c r="FP51" s="402"/>
      <c r="FQ51" s="402"/>
      <c r="FR51" s="402"/>
      <c r="FS51" s="402"/>
      <c r="FT51" s="402"/>
      <c r="FU51" s="402"/>
      <c r="FV51" s="402"/>
      <c r="FW51" s="402"/>
      <c r="FX51" s="402"/>
      <c r="FY51" s="402"/>
      <c r="FZ51" s="402"/>
      <c r="GA51" s="402"/>
      <c r="GB51" s="402"/>
      <c r="GC51" s="402"/>
      <c r="GD51" s="402"/>
      <c r="GE51" s="402"/>
      <c r="GF51" s="402"/>
      <c r="GG51" s="402"/>
      <c r="GH51" s="402"/>
      <c r="GI51" s="402"/>
      <c r="GJ51" s="402"/>
      <c r="GK51" s="402"/>
      <c r="GL51" s="402"/>
      <c r="GM51" s="402"/>
      <c r="GN51" s="402"/>
      <c r="GO51" s="402"/>
      <c r="GP51" s="402"/>
      <c r="GQ51" s="402"/>
      <c r="GR51" s="402"/>
      <c r="GS51" s="402"/>
      <c r="GT51" s="402"/>
      <c r="GU51" s="402"/>
      <c r="GV51" s="402"/>
      <c r="GW51" s="402"/>
      <c r="GX51" s="402"/>
      <c r="GY51" s="402"/>
      <c r="GZ51" s="402"/>
      <c r="HA51" s="402"/>
      <c r="HB51" s="402"/>
      <c r="HC51" s="402"/>
      <c r="HD51" s="402"/>
      <c r="HE51" s="402"/>
      <c r="HF51" s="402"/>
      <c r="HG51" s="402"/>
      <c r="HH51" s="402"/>
      <c r="HI51" s="402"/>
      <c r="HJ51" s="402"/>
      <c r="HK51" s="402"/>
      <c r="HL51" s="402"/>
      <c r="HM51" s="402"/>
      <c r="HN51" s="402"/>
      <c r="HO51" s="402"/>
      <c r="HP51" s="402"/>
      <c r="HQ51" s="402"/>
      <c r="HR51" s="402"/>
      <c r="HS51" s="402"/>
      <c r="HT51" s="402"/>
      <c r="HU51" s="402"/>
      <c r="HV51" s="402"/>
      <c r="HW51" s="402"/>
      <c r="HX51" s="402"/>
      <c r="HY51" s="402"/>
      <c r="HZ51" s="402"/>
      <c r="IA51" s="402"/>
      <c r="IB51" s="402"/>
      <c r="IC51" s="402"/>
      <c r="ID51" s="402"/>
      <c r="IE51" s="402"/>
      <c r="IF51" s="402"/>
      <c r="IG51" s="402"/>
      <c r="IH51" s="402"/>
      <c r="II51" s="402"/>
      <c r="IJ51" s="402"/>
      <c r="IK51" s="402"/>
      <c r="IL51" s="402"/>
      <c r="IM51" s="402"/>
      <c r="IN51" s="402"/>
      <c r="IO51" s="402"/>
      <c r="IP51" s="402"/>
      <c r="IQ51" s="402"/>
      <c r="IR51" s="402"/>
      <c r="IS51" s="402"/>
      <c r="IT51" s="402"/>
      <c r="IU51" s="402"/>
      <c r="IV51" s="402"/>
    </row>
  </sheetData>
  <sheetProtection password="CD4D" sheet="1"/>
  <mergeCells count="47">
    <mergeCell ref="A7:B7"/>
    <mergeCell ref="A9:B9"/>
    <mergeCell ref="A44:B44"/>
    <mergeCell ref="A8:B8"/>
    <mergeCell ref="A1:D1"/>
    <mergeCell ref="A2:D2"/>
    <mergeCell ref="A3:D3"/>
    <mergeCell ref="A4:D4"/>
    <mergeCell ref="A5:D5"/>
    <mergeCell ref="A6:B6"/>
    <mergeCell ref="A10:B10"/>
    <mergeCell ref="A11:B11"/>
    <mergeCell ref="A12:B12"/>
    <mergeCell ref="A13:B13"/>
    <mergeCell ref="A14:B14"/>
    <mergeCell ref="A15:B15"/>
    <mergeCell ref="A16:B16"/>
    <mergeCell ref="A17:B17"/>
    <mergeCell ref="A18:B18"/>
    <mergeCell ref="A19:B19"/>
    <mergeCell ref="A20:B20"/>
    <mergeCell ref="A21:B21"/>
    <mergeCell ref="A22:B22"/>
    <mergeCell ref="A23:B23"/>
    <mergeCell ref="A24:B24"/>
    <mergeCell ref="A25:B25"/>
    <mergeCell ref="A26:B26"/>
    <mergeCell ref="A27:B27"/>
    <mergeCell ref="A28:B28"/>
    <mergeCell ref="A29:B29"/>
    <mergeCell ref="A30:B30"/>
    <mergeCell ref="A32:B32"/>
    <mergeCell ref="A33:B33"/>
    <mergeCell ref="A34:D34"/>
    <mergeCell ref="A31:B31"/>
    <mergeCell ref="A35:B35"/>
    <mergeCell ref="A36:B36"/>
    <mergeCell ref="A37:B37"/>
    <mergeCell ref="A38:B38"/>
    <mergeCell ref="A39:B39"/>
    <mergeCell ref="A40:B40"/>
    <mergeCell ref="A41:B41"/>
    <mergeCell ref="A42:B42"/>
    <mergeCell ref="A43:B43"/>
    <mergeCell ref="A45:B45"/>
    <mergeCell ref="A46:B46"/>
    <mergeCell ref="A47:D51"/>
  </mergeCells>
  <pageMargins left="0.23622047244094491" right="0.23622047244094491" top="0.47244094488188981" bottom="0.47244094488188981" header="0.31496062992125984" footer="0.31496062992125984"/>
  <pageSetup paperSize="9" orientation="portrait" r:id="rId1"/>
  <legacy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39D8D7-5AFE-4034-BBAD-8AB11D16F7E1}">
  <sheetPr>
    <tabColor rgb="FF92D050"/>
  </sheetPr>
  <dimension ref="A1:I37"/>
  <sheetViews>
    <sheetView workbookViewId="0">
      <selection activeCell="A8" sqref="A8"/>
    </sheetView>
  </sheetViews>
  <sheetFormatPr baseColWidth="10" defaultRowHeight="12.75"/>
  <cols>
    <col min="1" max="1" width="5.7109375" style="390" customWidth="1"/>
    <col min="2" max="3" width="11.42578125" style="390"/>
    <col min="4" max="4" width="8.28515625" style="390" customWidth="1"/>
    <col min="5" max="5" width="11.42578125" style="390"/>
    <col min="6" max="6" width="13.28515625" style="390" customWidth="1"/>
    <col min="7" max="7" width="11.42578125" style="390"/>
    <col min="8" max="8" width="13.7109375" style="390" customWidth="1"/>
    <col min="9" max="16384" width="11.42578125" style="390"/>
  </cols>
  <sheetData>
    <row r="1" spans="1:8" s="135" customFormat="1"/>
    <row r="2" spans="1:8" s="135" customFormat="1">
      <c r="D2" s="894">
        <f>Garde!F7</f>
        <v>0</v>
      </c>
      <c r="E2" s="895"/>
      <c r="F2" s="895"/>
      <c r="G2" s="896"/>
    </row>
    <row r="3" spans="1:8" s="135" customFormat="1">
      <c r="D3" s="897"/>
      <c r="E3" s="898"/>
      <c r="F3" s="898"/>
      <c r="G3" s="899"/>
    </row>
    <row r="4" spans="1:8" s="135" customFormat="1">
      <c r="D4" s="897"/>
      <c r="E4" s="898"/>
      <c r="F4" s="898"/>
      <c r="G4" s="899"/>
    </row>
    <row r="5" spans="1:8" s="135" customFormat="1">
      <c r="D5" s="897"/>
      <c r="E5" s="898"/>
      <c r="F5" s="898"/>
      <c r="G5" s="899"/>
    </row>
    <row r="6" spans="1:8" s="135" customFormat="1">
      <c r="D6" s="900"/>
      <c r="E6" s="901"/>
      <c r="F6" s="901"/>
      <c r="G6" s="902"/>
    </row>
    <row r="7" spans="1:8" s="135" customFormat="1"/>
    <row r="8" spans="1:8" ht="18.75">
      <c r="B8" s="391"/>
      <c r="C8" s="891" t="s">
        <v>347</v>
      </c>
      <c r="D8" s="892"/>
      <c r="E8" s="892"/>
      <c r="F8" s="892"/>
      <c r="G8" s="892"/>
      <c r="H8" s="893"/>
    </row>
    <row r="9" spans="1:8" s="135" customFormat="1" ht="36" customHeight="1"/>
    <row r="10" spans="1:8" s="135" customFormat="1" ht="33.75" customHeight="1">
      <c r="E10" s="395" t="s">
        <v>332</v>
      </c>
      <c r="F10" s="396"/>
    </row>
    <row r="11" spans="1:8" s="135" customFormat="1" ht="36" customHeight="1">
      <c r="E11" s="397"/>
      <c r="F11" s="396"/>
    </row>
    <row r="12" spans="1:8" s="135" customFormat="1" ht="15.75">
      <c r="A12" s="398" t="s">
        <v>333</v>
      </c>
    </row>
    <row r="13" spans="1:8" ht="15.75">
      <c r="A13" s="392"/>
      <c r="B13" s="392"/>
      <c r="C13" s="392"/>
      <c r="D13" s="392"/>
      <c r="E13" s="392"/>
      <c r="F13" s="392"/>
      <c r="G13" s="392"/>
      <c r="H13" s="392"/>
    </row>
    <row r="14" spans="1:8" ht="20.25" customHeight="1">
      <c r="A14" s="392" t="s">
        <v>334</v>
      </c>
      <c r="B14" s="903"/>
      <c r="C14" s="904"/>
      <c r="D14" s="393"/>
      <c r="E14" s="392"/>
      <c r="F14" s="392"/>
      <c r="G14" s="392"/>
      <c r="H14" s="392"/>
    </row>
    <row r="15" spans="1:8" ht="15.75">
      <c r="A15" s="392"/>
      <c r="B15" s="392"/>
      <c r="C15" s="392"/>
      <c r="D15" s="392"/>
      <c r="E15" s="392"/>
      <c r="F15" s="392"/>
      <c r="G15" s="392"/>
      <c r="H15" s="392"/>
    </row>
    <row r="16" spans="1:8" ht="20.25" customHeight="1">
      <c r="A16" s="392" t="s">
        <v>335</v>
      </c>
      <c r="B16" s="903"/>
      <c r="C16" s="904"/>
      <c r="D16" s="393"/>
      <c r="E16" s="392"/>
      <c r="F16" s="392"/>
      <c r="G16" s="392"/>
      <c r="H16" s="392"/>
    </row>
    <row r="17" spans="1:9" ht="15.75">
      <c r="A17" s="392"/>
      <c r="B17" s="392"/>
      <c r="C17" s="392"/>
      <c r="D17" s="392"/>
      <c r="E17" s="392"/>
      <c r="F17" s="392"/>
      <c r="G17" s="392"/>
      <c r="H17" s="392"/>
    </row>
    <row r="18" spans="1:9" s="135" customFormat="1" ht="15.75">
      <c r="A18" s="398" t="s">
        <v>336</v>
      </c>
      <c r="B18" s="398"/>
      <c r="C18" s="398"/>
      <c r="D18" s="398"/>
      <c r="E18" s="398"/>
      <c r="F18" s="398"/>
      <c r="G18" s="398"/>
      <c r="H18" s="398"/>
    </row>
    <row r="19" spans="1:9" s="135" customFormat="1" ht="15.75">
      <c r="A19" s="399" t="s">
        <v>341</v>
      </c>
      <c r="B19" s="398" t="s">
        <v>337</v>
      </c>
      <c r="C19" s="398"/>
      <c r="D19" s="398"/>
      <c r="E19" s="398"/>
      <c r="F19" s="398"/>
      <c r="G19" s="398"/>
      <c r="H19" s="398"/>
    </row>
    <row r="20" spans="1:9" s="135" customFormat="1" ht="15.75">
      <c r="A20" s="399" t="s">
        <v>341</v>
      </c>
      <c r="B20" s="398" t="s">
        <v>339</v>
      </c>
      <c r="C20" s="398"/>
      <c r="D20" s="398"/>
      <c r="E20" s="398"/>
      <c r="F20" s="398"/>
      <c r="G20" s="398"/>
      <c r="H20" s="398"/>
    </row>
    <row r="21" spans="1:9" s="135" customFormat="1" ht="15.75">
      <c r="A21" s="399" t="s">
        <v>341</v>
      </c>
      <c r="B21" s="398" t="s">
        <v>340</v>
      </c>
      <c r="C21" s="398"/>
      <c r="D21" s="398"/>
      <c r="E21" s="398"/>
      <c r="F21" s="398"/>
      <c r="G21" s="398"/>
      <c r="H21" s="398"/>
    </row>
    <row r="22" spans="1:9" s="135" customFormat="1" ht="15.75">
      <c r="A22" s="399"/>
      <c r="B22" s="398"/>
      <c r="C22" s="398"/>
      <c r="D22" s="398"/>
      <c r="E22" s="398"/>
      <c r="F22" s="398"/>
      <c r="G22" s="398"/>
      <c r="H22" s="398"/>
    </row>
    <row r="23" spans="1:9" s="135" customFormat="1" ht="15.75">
      <c r="A23" s="398" t="s">
        <v>338</v>
      </c>
      <c r="B23" s="398"/>
      <c r="C23" s="398"/>
      <c r="D23" s="398"/>
      <c r="E23" s="398"/>
      <c r="F23" s="398"/>
      <c r="G23" s="398"/>
      <c r="H23" s="398"/>
    </row>
    <row r="24" spans="1:9" s="135" customFormat="1" ht="15.75">
      <c r="A24" s="398"/>
      <c r="B24" s="398"/>
      <c r="C24" s="398"/>
      <c r="D24" s="398"/>
      <c r="E24" s="398"/>
      <c r="F24" s="398"/>
      <c r="G24" s="398"/>
      <c r="H24" s="398"/>
    </row>
    <row r="25" spans="1:9" s="135" customFormat="1" ht="15.75" customHeight="1">
      <c r="A25" s="905" t="s">
        <v>342</v>
      </c>
      <c r="B25" s="905"/>
      <c r="C25" s="905"/>
      <c r="D25" s="905"/>
      <c r="E25" s="905"/>
      <c r="F25" s="905"/>
      <c r="G25" s="905"/>
      <c r="H25" s="905"/>
      <c r="I25" s="905"/>
    </row>
    <row r="26" spans="1:9" s="135" customFormat="1" ht="15.75" customHeight="1">
      <c r="A26" s="905"/>
      <c r="B26" s="905"/>
      <c r="C26" s="905"/>
      <c r="D26" s="905"/>
      <c r="E26" s="905"/>
      <c r="F26" s="905"/>
      <c r="G26" s="905"/>
      <c r="H26" s="905"/>
      <c r="I26" s="905"/>
    </row>
    <row r="27" spans="1:9" s="135" customFormat="1" ht="15.75">
      <c r="A27" s="398"/>
      <c r="B27" s="398"/>
      <c r="C27" s="398"/>
      <c r="D27" s="398"/>
      <c r="E27" s="398"/>
      <c r="F27" s="398"/>
      <c r="G27" s="398"/>
      <c r="H27" s="398"/>
    </row>
    <row r="28" spans="1:9" s="135" customFormat="1" ht="20.25" customHeight="1">
      <c r="A28" s="398" t="s">
        <v>343</v>
      </c>
      <c r="B28" s="398"/>
      <c r="C28" s="906">
        <f>Garde!G11</f>
        <v>0</v>
      </c>
      <c r="D28" s="907"/>
      <c r="E28" s="908"/>
      <c r="F28" s="398"/>
      <c r="G28" s="398"/>
      <c r="H28" s="398"/>
    </row>
    <row r="29" spans="1:9" s="135" customFormat="1" ht="20.25" customHeight="1">
      <c r="A29" s="398"/>
      <c r="B29" s="398"/>
      <c r="C29" s="400"/>
      <c r="D29" s="400"/>
      <c r="E29" s="400"/>
      <c r="F29" s="398"/>
      <c r="G29" s="398"/>
      <c r="H29" s="398"/>
    </row>
    <row r="30" spans="1:9" s="135" customFormat="1" ht="20.25" customHeight="1">
      <c r="A30" s="398"/>
      <c r="B30" s="398"/>
      <c r="C30" s="913" t="s">
        <v>348</v>
      </c>
      <c r="D30" s="913"/>
      <c r="E30" s="913"/>
      <c r="F30" s="914">
        <f>CRF!C56</f>
        <v>0</v>
      </c>
      <c r="G30" s="908"/>
      <c r="H30" s="398"/>
    </row>
    <row r="31" spans="1:9" ht="15.75">
      <c r="A31" s="392"/>
      <c r="B31" s="392"/>
      <c r="C31" s="392"/>
      <c r="D31" s="392"/>
      <c r="E31" s="392"/>
      <c r="F31" s="392"/>
      <c r="G31" s="392"/>
      <c r="H31" s="392"/>
    </row>
    <row r="32" spans="1:9" ht="21" customHeight="1">
      <c r="A32" s="392"/>
      <c r="B32" s="909" t="s">
        <v>344</v>
      </c>
      <c r="C32" s="910"/>
      <c r="D32" s="910"/>
      <c r="E32" s="911" t="s">
        <v>345</v>
      </c>
      <c r="F32" s="912"/>
      <c r="G32" s="911" t="s">
        <v>346</v>
      </c>
      <c r="H32" s="912"/>
    </row>
    <row r="33" spans="1:8" ht="35.25" customHeight="1">
      <c r="A33" s="392"/>
      <c r="B33" s="915"/>
      <c r="C33" s="916"/>
      <c r="D33" s="917"/>
      <c r="E33" s="888"/>
      <c r="F33" s="890"/>
      <c r="G33" s="888"/>
      <c r="H33" s="890"/>
    </row>
    <row r="34" spans="1:8" ht="35.25" customHeight="1">
      <c r="A34" s="392"/>
      <c r="B34" s="888"/>
      <c r="C34" s="889"/>
      <c r="D34" s="890"/>
      <c r="E34" s="888"/>
      <c r="F34" s="890"/>
      <c r="G34" s="888"/>
      <c r="H34" s="890"/>
    </row>
    <row r="35" spans="1:8" ht="35.25" customHeight="1">
      <c r="A35" s="392"/>
      <c r="B35" s="888"/>
      <c r="C35" s="889"/>
      <c r="D35" s="890"/>
      <c r="E35" s="888"/>
      <c r="F35" s="890"/>
      <c r="G35" s="888"/>
      <c r="H35" s="890"/>
    </row>
    <row r="36" spans="1:8" ht="15.75">
      <c r="A36" s="392"/>
      <c r="B36" s="392"/>
      <c r="C36" s="392"/>
      <c r="D36" s="392"/>
      <c r="E36" s="392"/>
      <c r="F36" s="392"/>
      <c r="G36" s="392"/>
      <c r="H36" s="392"/>
    </row>
    <row r="37" spans="1:8" ht="20.25">
      <c r="A37" s="394" t="s">
        <v>349</v>
      </c>
      <c r="B37" s="392"/>
      <c r="C37" s="392"/>
      <c r="D37" s="392"/>
      <c r="E37" s="392"/>
      <c r="F37" s="392"/>
      <c r="G37" s="392"/>
      <c r="H37" s="392"/>
    </row>
  </sheetData>
  <sheetProtection password="CD4D" sheet="1" selectLockedCells="1"/>
  <mergeCells count="20">
    <mergeCell ref="B32:D32"/>
    <mergeCell ref="G32:H32"/>
    <mergeCell ref="C30:E30"/>
    <mergeCell ref="F30:G30"/>
    <mergeCell ref="G33:H33"/>
    <mergeCell ref="B33:D33"/>
    <mergeCell ref="E32:F32"/>
    <mergeCell ref="E33:F33"/>
    <mergeCell ref="C8:H8"/>
    <mergeCell ref="D2:G6"/>
    <mergeCell ref="B14:C14"/>
    <mergeCell ref="B16:C16"/>
    <mergeCell ref="A25:I26"/>
    <mergeCell ref="C28:E28"/>
    <mergeCell ref="B34:D34"/>
    <mergeCell ref="E34:F34"/>
    <mergeCell ref="G34:H34"/>
    <mergeCell ref="B35:D35"/>
    <mergeCell ref="E35:F35"/>
    <mergeCell ref="G35:H35"/>
  </mergeCells>
  <pageMargins left="0.23622047244094491" right="0.23622047244094491" top="0.55118110236220474" bottom="0.74803149606299213" header="0.31496062992125984" footer="0.31496062992125984"/>
  <pageSetup paperSize="9"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834DBE-B722-4EB4-B02B-2AD29221EAC5}">
  <dimension ref="A1:Q19"/>
  <sheetViews>
    <sheetView workbookViewId="0">
      <selection activeCell="J6" sqref="J6"/>
    </sheetView>
  </sheetViews>
  <sheetFormatPr baseColWidth="10" defaultRowHeight="12.75"/>
  <cols>
    <col min="1" max="16384" width="11.42578125" style="377"/>
  </cols>
  <sheetData>
    <row r="1" spans="1:17" ht="30">
      <c r="A1" s="635" t="s">
        <v>327</v>
      </c>
      <c r="B1" s="635"/>
      <c r="C1" s="635"/>
      <c r="D1" s="635"/>
      <c r="E1" s="635"/>
      <c r="F1" s="635"/>
      <c r="G1" s="635"/>
      <c r="H1" s="635"/>
      <c r="I1" s="375"/>
      <c r="J1" s="375"/>
      <c r="K1" s="375"/>
      <c r="L1" s="375"/>
      <c r="M1" s="375"/>
      <c r="N1" s="375"/>
      <c r="O1" s="375"/>
      <c r="P1" s="375"/>
      <c r="Q1" s="376"/>
    </row>
    <row r="2" spans="1:17" ht="58.5" customHeight="1"/>
    <row r="3" spans="1:17" s="378" customFormat="1" ht="18" customHeight="1">
      <c r="A3" s="918" t="s">
        <v>375</v>
      </c>
      <c r="B3" s="918"/>
      <c r="C3" s="918"/>
      <c r="D3" s="918"/>
      <c r="E3" s="918"/>
      <c r="F3" s="918"/>
      <c r="G3" s="918"/>
      <c r="H3" s="918"/>
    </row>
    <row r="4" spans="1:17" s="378" customFormat="1" ht="18" customHeight="1">
      <c r="A4" s="918"/>
      <c r="B4" s="918"/>
      <c r="C4" s="918"/>
      <c r="D4" s="918"/>
      <c r="E4" s="918"/>
      <c r="F4" s="918"/>
      <c r="G4" s="918"/>
      <c r="H4" s="918"/>
    </row>
    <row r="5" spans="1:17" s="378" customFormat="1" ht="16.5"/>
    <row r="6" spans="1:17" s="378" customFormat="1" ht="16.5" customHeight="1">
      <c r="A6" s="919" t="s">
        <v>470</v>
      </c>
      <c r="B6" s="918"/>
      <c r="C6" s="918"/>
      <c r="D6" s="918"/>
      <c r="E6" s="918"/>
      <c r="F6" s="918"/>
      <c r="G6" s="918"/>
      <c r="H6" s="918"/>
    </row>
    <row r="7" spans="1:17" s="378" customFormat="1" ht="16.5">
      <c r="A7" s="918"/>
      <c r="B7" s="918"/>
      <c r="C7" s="918"/>
      <c r="D7" s="918"/>
      <c r="E7" s="918"/>
      <c r="F7" s="918"/>
      <c r="G7" s="918"/>
      <c r="H7" s="918"/>
    </row>
    <row r="8" spans="1:17" s="378" customFormat="1" ht="16.5">
      <c r="A8" s="918"/>
      <c r="B8" s="918"/>
      <c r="C8" s="918"/>
      <c r="D8" s="918"/>
      <c r="E8" s="918"/>
      <c r="F8" s="918"/>
      <c r="G8" s="918"/>
      <c r="H8" s="918"/>
    </row>
    <row r="9" spans="1:17" s="378" customFormat="1" ht="16.5">
      <c r="A9" s="389"/>
      <c r="B9" s="389"/>
      <c r="C9" s="389"/>
      <c r="D9" s="389"/>
      <c r="E9" s="389"/>
      <c r="F9" s="389"/>
      <c r="G9" s="389"/>
      <c r="H9" s="389"/>
    </row>
    <row r="10" spans="1:17" s="378" customFormat="1" ht="78" customHeight="1">
      <c r="A10" s="918" t="s">
        <v>376</v>
      </c>
      <c r="B10" s="918"/>
      <c r="C10" s="918"/>
      <c r="D10" s="918"/>
      <c r="E10" s="918"/>
      <c r="F10" s="918"/>
      <c r="G10" s="918"/>
      <c r="H10" s="918"/>
    </row>
    <row r="11" spans="1:17" s="378" customFormat="1" ht="16.5"/>
    <row r="12" spans="1:17" s="378" customFormat="1" ht="16.5">
      <c r="A12" s="918" t="s">
        <v>377</v>
      </c>
      <c r="B12" s="918"/>
      <c r="C12" s="918"/>
      <c r="D12" s="918"/>
      <c r="E12" s="918"/>
      <c r="F12" s="918"/>
      <c r="G12" s="918"/>
      <c r="H12" s="918"/>
    </row>
    <row r="13" spans="1:17" s="378" customFormat="1" ht="16.5">
      <c r="A13" s="918"/>
      <c r="B13" s="918"/>
      <c r="C13" s="918"/>
      <c r="D13" s="918"/>
      <c r="E13" s="918"/>
      <c r="F13" s="918"/>
      <c r="G13" s="918"/>
      <c r="H13" s="918"/>
    </row>
    <row r="14" spans="1:17" s="378" customFormat="1" ht="16.5"/>
    <row r="15" spans="1:17" s="378" customFormat="1" ht="16.5">
      <c r="A15" s="918" t="s">
        <v>383</v>
      </c>
      <c r="B15" s="918"/>
      <c r="C15" s="918"/>
      <c r="D15" s="918"/>
      <c r="E15" s="918"/>
      <c r="F15" s="918"/>
      <c r="G15" s="918"/>
      <c r="H15" s="918"/>
    </row>
    <row r="16" spans="1:17" s="378" customFormat="1" ht="16.5">
      <c r="A16" s="918"/>
      <c r="B16" s="918"/>
      <c r="C16" s="918"/>
      <c r="D16" s="918"/>
      <c r="E16" s="918"/>
      <c r="F16" s="918"/>
      <c r="G16" s="918"/>
      <c r="H16" s="918"/>
    </row>
    <row r="17" s="378" customFormat="1" ht="16.5"/>
    <row r="18" s="378" customFormat="1" ht="16.5"/>
    <row r="19" s="378" customFormat="1" ht="16.5"/>
  </sheetData>
  <sheetProtection password="CD4D" sheet="1"/>
  <mergeCells count="6">
    <mergeCell ref="A15:H16"/>
    <mergeCell ref="A1:H1"/>
    <mergeCell ref="A12:H13"/>
    <mergeCell ref="A3:H4"/>
    <mergeCell ref="A6:H8"/>
    <mergeCell ref="A10:H10"/>
  </mergeCells>
  <pageMargins left="0.62992125984251968" right="0.23622047244094491" top="0.74803149606299213" bottom="0.74803149606299213" header="0.31496062992125984" footer="0.31496062992125984"/>
  <pageSetup paperSize="9" orientation="portrait" r:id="rId1"/>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Feuilles de calcul</vt:lpstr>
      </vt:variant>
      <vt:variant>
        <vt:i4>26</vt:i4>
      </vt:variant>
      <vt:variant>
        <vt:lpstr>Plages nommées</vt:lpstr>
      </vt:variant>
      <vt:variant>
        <vt:i4>5</vt:i4>
      </vt:variant>
    </vt:vector>
  </HeadingPairs>
  <TitlesOfParts>
    <vt:vector size="31" baseType="lpstr">
      <vt:lpstr>Garde</vt:lpstr>
      <vt:lpstr>Mode emploi</vt:lpstr>
      <vt:lpstr>Cahier classe</vt:lpstr>
      <vt:lpstr>Formulaires</vt:lpstr>
      <vt:lpstr>Exemples</vt:lpstr>
      <vt:lpstr>1</vt:lpstr>
      <vt:lpstr>2</vt:lpstr>
      <vt:lpstr>3</vt:lpstr>
      <vt:lpstr>4</vt:lpstr>
      <vt:lpstr>5</vt:lpstr>
      <vt:lpstr>6</vt:lpstr>
      <vt:lpstr>7</vt:lpstr>
      <vt:lpstr>8</vt:lpstr>
      <vt:lpstr>9</vt:lpstr>
      <vt:lpstr>10</vt:lpstr>
      <vt:lpstr>11</vt:lpstr>
      <vt:lpstr>12</vt:lpstr>
      <vt:lpstr>13</vt:lpstr>
      <vt:lpstr>14</vt:lpstr>
      <vt:lpstr>15</vt:lpstr>
      <vt:lpstr>16&gt;</vt:lpstr>
      <vt:lpstr>Rap bancaire</vt:lpstr>
      <vt:lpstr>CRF</vt:lpstr>
      <vt:lpstr>CRA</vt:lpstr>
      <vt:lpstr>Quitus</vt:lpstr>
      <vt:lpstr>Consignes fin année</vt:lpstr>
      <vt:lpstr>'1'!Zone_d_impression</vt:lpstr>
      <vt:lpstr>'2'!Zone_d_impression</vt:lpstr>
      <vt:lpstr>'7'!Zone_d_impression</vt:lpstr>
      <vt:lpstr>Exemples!Zone_d_impression</vt:lpstr>
      <vt:lpstr>Formulaires!Zone_d_impression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OCCE DE L'YONNE</dc:creator>
  <cp:lastModifiedBy>Association departementale OCCE Yonne</cp:lastModifiedBy>
  <cp:revision>1</cp:revision>
  <cp:lastPrinted>2024-05-31T12:38:17Z</cp:lastPrinted>
  <dcterms:created xsi:type="dcterms:W3CDTF">2001-11-04T14:23:33Z</dcterms:created>
  <dcterms:modified xsi:type="dcterms:W3CDTF">2026-08-28T12:21:13Z</dcterms:modified>
</cp:coreProperties>
</file>